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4A5A5EDF-0F02-3349-96A7-CC97A545FE84}" xr6:coauthVersionLast="47" xr6:coauthVersionMax="47" xr10:uidLastSave="{00000000-0000-0000-0000-000000000000}"/>
  <bookViews>
    <workbookView xWindow="20" yWindow="500" windowWidth="38400" windowHeight="19400" activeTab="6" xr2:uid="{00000000-000D-0000-FFFF-FFFF00000000}"/>
  </bookViews>
  <sheets>
    <sheet name="LL sample" sheetId="1" r:id="rId1"/>
    <sheet name="LL test" sheetId="2" r:id="rId2"/>
    <sheet name="DD sample" sheetId="3" r:id="rId3"/>
    <sheet name="DD test" sheetId="4" r:id="rId4"/>
    <sheet name="LD sample" sheetId="5" r:id="rId5"/>
    <sheet name="LD test" sheetId="7" r:id="rId6"/>
    <sheet name="RC005RC009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7" l="1"/>
  <c r="J20" i="7"/>
  <c r="I20" i="7"/>
  <c r="I18" i="7"/>
  <c r="G16" i="7"/>
  <c r="G17" i="7"/>
  <c r="G18" i="7"/>
  <c r="H20" i="7" s="1"/>
  <c r="G20" i="7"/>
  <c r="I16" i="7"/>
  <c r="G15" i="7"/>
  <c r="H17" i="7" s="1"/>
  <c r="I15" i="7"/>
  <c r="G14" i="7"/>
  <c r="I14" i="7"/>
  <c r="J17" i="7" s="1"/>
  <c r="G13" i="7"/>
  <c r="I13" i="7"/>
  <c r="G12" i="7"/>
  <c r="I12" i="7"/>
  <c r="G11" i="7"/>
  <c r="I11" i="7"/>
  <c r="G10" i="7"/>
  <c r="I10" i="7"/>
  <c r="G9" i="7"/>
  <c r="L3" i="7" s="1"/>
  <c r="I9" i="7"/>
  <c r="M3" i="7" s="1"/>
  <c r="I7" i="7"/>
  <c r="I8" i="7"/>
  <c r="F23" i="4"/>
  <c r="E23" i="4"/>
  <c r="G8" i="7"/>
  <c r="G7" i="7"/>
  <c r="H8" i="7" s="1"/>
  <c r="I6" i="7"/>
  <c r="J8" i="7" s="1"/>
  <c r="G6" i="7"/>
  <c r="I5" i="7"/>
  <c r="M2" i="7" s="1"/>
  <c r="G5" i="7"/>
  <c r="L2" i="7" s="1"/>
  <c r="H19" i="5"/>
  <c r="F20" i="5"/>
  <c r="E20" i="5"/>
  <c r="H11" i="5"/>
  <c r="G8" i="5"/>
  <c r="G9" i="5"/>
  <c r="G10" i="5"/>
  <c r="G11" i="5"/>
  <c r="G12" i="5"/>
  <c r="H16" i="5" s="1"/>
  <c r="G13" i="5"/>
  <c r="G14" i="5"/>
  <c r="G15" i="5"/>
  <c r="G16" i="5"/>
  <c r="G17" i="5"/>
  <c r="G19" i="5"/>
  <c r="G6" i="5"/>
  <c r="G7" i="5"/>
  <c r="G5" i="5"/>
  <c r="G4" i="5"/>
  <c r="H7" i="5" s="1"/>
  <c r="J12" i="7" l="1"/>
  <c r="H12" i="7"/>
  <c r="I19" i="4"/>
  <c r="G19" i="4"/>
  <c r="F22" i="4"/>
  <c r="E22" i="4"/>
  <c r="G17" i="4"/>
  <c r="I17" i="4"/>
  <c r="G16" i="4" l="1"/>
  <c r="I16" i="4"/>
  <c r="I15" i="4"/>
  <c r="G15" i="4"/>
  <c r="G14" i="4"/>
  <c r="H17" i="4" s="1"/>
  <c r="I14" i="4"/>
  <c r="J17" i="4" s="1"/>
  <c r="F23" i="2"/>
  <c r="E23" i="2"/>
  <c r="F22" i="2"/>
  <c r="E22" i="2"/>
  <c r="I13" i="4"/>
  <c r="G13" i="4"/>
  <c r="G12" i="4"/>
  <c r="I12" i="4"/>
  <c r="G11" i="4" l="1"/>
  <c r="I11" i="4"/>
  <c r="G10" i="4"/>
  <c r="I10" i="4"/>
  <c r="L3" i="4" s="1"/>
  <c r="I9" i="4"/>
  <c r="G9" i="4"/>
  <c r="I8" i="4"/>
  <c r="G8" i="4"/>
  <c r="I7" i="4"/>
  <c r="G7" i="4"/>
  <c r="I6" i="4"/>
  <c r="G6" i="4"/>
  <c r="I7" i="3"/>
  <c r="H5" i="3"/>
  <c r="H6" i="3"/>
  <c r="H7" i="3"/>
  <c r="H8" i="3"/>
  <c r="H9" i="3"/>
  <c r="I11" i="3" s="1"/>
  <c r="H10" i="3"/>
  <c r="H11" i="3"/>
  <c r="H12" i="3"/>
  <c r="I16" i="3" s="1"/>
  <c r="H13" i="3"/>
  <c r="H14" i="3"/>
  <c r="H15" i="3"/>
  <c r="H16" i="3"/>
  <c r="H17" i="3"/>
  <c r="I19" i="3" s="1"/>
  <c r="H18" i="3"/>
  <c r="H19" i="3"/>
  <c r="H4" i="3"/>
  <c r="I17" i="1"/>
  <c r="J19" i="1" s="1"/>
  <c r="I12" i="1"/>
  <c r="J16" i="1" s="1"/>
  <c r="F20" i="3"/>
  <c r="E20" i="3"/>
  <c r="I5" i="1"/>
  <c r="I6" i="1"/>
  <c r="I7" i="1"/>
  <c r="I8" i="1"/>
  <c r="I9" i="1"/>
  <c r="I10" i="1"/>
  <c r="J11" i="1" s="1"/>
  <c r="I11" i="1"/>
  <c r="I13" i="1"/>
  <c r="I14" i="1"/>
  <c r="I15" i="1"/>
  <c r="I16" i="1"/>
  <c r="I18" i="1"/>
  <c r="I19" i="1"/>
  <c r="I4" i="1"/>
  <c r="J7" i="1" s="1"/>
  <c r="I7" i="2"/>
  <c r="I8" i="2"/>
  <c r="I9" i="2"/>
  <c r="I10" i="2"/>
  <c r="I11" i="2"/>
  <c r="I12" i="2"/>
  <c r="I13" i="2"/>
  <c r="I14" i="2"/>
  <c r="I16" i="2"/>
  <c r="I17" i="2"/>
  <c r="I18" i="2"/>
  <c r="I19" i="2"/>
  <c r="I20" i="2"/>
  <c r="I21" i="2"/>
  <c r="I6" i="2"/>
  <c r="G18" i="2"/>
  <c r="G19" i="2"/>
  <c r="H21" i="2" s="1"/>
  <c r="G20" i="2"/>
  <c r="G21" i="2"/>
  <c r="J9" i="2" l="1"/>
  <c r="K2" i="4"/>
  <c r="L2" i="4"/>
  <c r="H13" i="4"/>
  <c r="K3" i="4"/>
  <c r="J21" i="2"/>
  <c r="J13" i="2"/>
  <c r="K3" i="2" s="1"/>
  <c r="H9" i="4"/>
  <c r="J13" i="4"/>
  <c r="J9" i="4"/>
  <c r="J18" i="2"/>
  <c r="K2" i="2" s="1"/>
  <c r="G16" i="2"/>
  <c r="G17" i="2"/>
  <c r="G14" i="2"/>
  <c r="G7" i="2"/>
  <c r="G8" i="2"/>
  <c r="G9" i="2"/>
  <c r="G10" i="2"/>
  <c r="G11" i="2"/>
  <c r="G12" i="2"/>
  <c r="G13" i="2"/>
  <c r="G6" i="2"/>
  <c r="E20" i="1"/>
  <c r="D20" i="1"/>
  <c r="H18" i="2" l="1"/>
  <c r="H9" i="2"/>
  <c r="J2" i="2" s="1"/>
  <c r="H13" i="2"/>
  <c r="J3" i="2" s="1"/>
</calcChain>
</file>

<file path=xl/sharedStrings.xml><?xml version="1.0" encoding="utf-8"?>
<sst xmlns="http://schemas.openxmlformats.org/spreadsheetml/2006/main" count="110" uniqueCount="26">
  <si>
    <t>TL</t>
  </si>
  <si>
    <t>BR</t>
  </si>
  <si>
    <t>fl/fl males</t>
  </si>
  <si>
    <t>AlbCre;fl/fl males</t>
  </si>
  <si>
    <t xml:space="preserve">fl/fl females </t>
  </si>
  <si>
    <t>x</t>
  </si>
  <si>
    <t>AlbCre;fl/fl females</t>
  </si>
  <si>
    <t>NOV</t>
  </si>
  <si>
    <t>FAM</t>
  </si>
  <si>
    <t>DI</t>
  </si>
  <si>
    <t>189 (4th in KO vids)</t>
  </si>
  <si>
    <t>wrong sample</t>
  </si>
  <si>
    <t>total int</t>
  </si>
  <si>
    <t>av DI</t>
  </si>
  <si>
    <t>av tot int</t>
  </si>
  <si>
    <t xml:space="preserve">fl/fl </t>
  </si>
  <si>
    <t>AlbCre;fl/fl</t>
  </si>
  <si>
    <t>int time</t>
  </si>
  <si>
    <t>LL</t>
  </si>
  <si>
    <t>fl/fl</t>
  </si>
  <si>
    <t>Alb</t>
  </si>
  <si>
    <t xml:space="preserve">LD </t>
  </si>
  <si>
    <t>int</t>
  </si>
  <si>
    <t>DD</t>
  </si>
  <si>
    <t>period</t>
  </si>
  <si>
    <t>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</si>
</sst>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2" fontId="0" fillId="0" borderId="0" xfId="0" applyNumberForma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0"/>
  <sheetViews>
    <sheetView workbookViewId="0">
      <selection activeCell="D17" sqref="D17:E17"/>
    </sheetView>
  </sheetViews>
  <sheetFormatPr baseColWidth="10" defaultColWidth="8.83203125" defaultRowHeight="15" x14ac:dyDescent="0.2"/>
  <cols>
    <col min="2" max="2" width="19.1640625" customWidth="1"/>
    <col min="3" max="3" width="10.1640625" customWidth="1"/>
  </cols>
  <sheetData>
    <row r="3" spans="2:10" x14ac:dyDescent="0.2">
      <c r="D3" t="s">
        <v>0</v>
      </c>
      <c r="E3" t="s">
        <v>1</v>
      </c>
      <c r="I3" t="s">
        <v>12</v>
      </c>
      <c r="J3" t="s">
        <v>14</v>
      </c>
    </row>
    <row r="4" spans="2:10" x14ac:dyDescent="0.2">
      <c r="B4" t="s">
        <v>2</v>
      </c>
      <c r="C4">
        <v>1</v>
      </c>
      <c r="D4">
        <v>19.5</v>
      </c>
      <c r="E4">
        <v>23</v>
      </c>
      <c r="I4">
        <f>D4+E4</f>
        <v>42.5</v>
      </c>
    </row>
    <row r="5" spans="2:10" x14ac:dyDescent="0.2">
      <c r="C5">
        <v>2</v>
      </c>
      <c r="D5">
        <v>14.7</v>
      </c>
      <c r="E5">
        <v>20.100000000000001</v>
      </c>
      <c r="I5">
        <f t="shared" ref="I5:I19" si="0">D5+E5</f>
        <v>34.799999999999997</v>
      </c>
    </row>
    <row r="6" spans="2:10" x14ac:dyDescent="0.2">
      <c r="C6">
        <v>3</v>
      </c>
      <c r="D6">
        <v>21.5</v>
      </c>
      <c r="E6">
        <v>23.6</v>
      </c>
      <c r="I6">
        <f t="shared" si="0"/>
        <v>45.1</v>
      </c>
    </row>
    <row r="7" spans="2:10" x14ac:dyDescent="0.2">
      <c r="C7">
        <v>4</v>
      </c>
      <c r="D7">
        <v>20.5</v>
      </c>
      <c r="E7">
        <v>28.6</v>
      </c>
      <c r="I7">
        <f t="shared" si="0"/>
        <v>49.1</v>
      </c>
      <c r="J7">
        <f>AVERAGE(I4:I7)</f>
        <v>42.875</v>
      </c>
    </row>
    <row r="8" spans="2:10" x14ac:dyDescent="0.2">
      <c r="B8" t="s">
        <v>3</v>
      </c>
      <c r="C8">
        <v>1</v>
      </c>
      <c r="D8">
        <v>24.2</v>
      </c>
      <c r="E8">
        <v>18.899999999999999</v>
      </c>
      <c r="I8">
        <f t="shared" si="0"/>
        <v>43.099999999999994</v>
      </c>
    </row>
    <row r="9" spans="2:10" x14ac:dyDescent="0.2">
      <c r="C9">
        <v>2</v>
      </c>
      <c r="D9">
        <v>26.7</v>
      </c>
      <c r="E9">
        <v>34.9</v>
      </c>
      <c r="I9">
        <f t="shared" si="0"/>
        <v>61.599999999999994</v>
      </c>
    </row>
    <row r="10" spans="2:10" x14ac:dyDescent="0.2">
      <c r="C10">
        <v>3</v>
      </c>
      <c r="D10">
        <v>19.399999999999999</v>
      </c>
      <c r="E10">
        <v>19.100000000000001</v>
      </c>
      <c r="I10">
        <f t="shared" si="0"/>
        <v>38.5</v>
      </c>
    </row>
    <row r="11" spans="2:10" x14ac:dyDescent="0.2">
      <c r="C11">
        <v>4</v>
      </c>
      <c r="D11">
        <v>23.7</v>
      </c>
      <c r="E11">
        <v>30.5</v>
      </c>
      <c r="I11">
        <f t="shared" si="0"/>
        <v>54.2</v>
      </c>
      <c r="J11">
        <f>AVERAGE(I8:I11)</f>
        <v>49.349999999999994</v>
      </c>
    </row>
    <row r="12" spans="2:10" x14ac:dyDescent="0.2">
      <c r="B12" t="s">
        <v>4</v>
      </c>
      <c r="C12">
        <v>1</v>
      </c>
      <c r="D12" s="2">
        <v>8.3000000000000007</v>
      </c>
      <c r="E12" s="2">
        <v>3.7</v>
      </c>
      <c r="F12" t="s">
        <v>5</v>
      </c>
      <c r="G12">
        <v>8.3000000000000007</v>
      </c>
      <c r="H12">
        <v>3.7</v>
      </c>
      <c r="I12">
        <f t="shared" si="0"/>
        <v>12</v>
      </c>
    </row>
    <row r="13" spans="2:10" x14ac:dyDescent="0.2">
      <c r="C13">
        <v>2</v>
      </c>
      <c r="D13">
        <v>18.3</v>
      </c>
      <c r="E13">
        <v>21.6</v>
      </c>
      <c r="I13">
        <f t="shared" si="0"/>
        <v>39.900000000000006</v>
      </c>
    </row>
    <row r="14" spans="2:10" x14ac:dyDescent="0.2">
      <c r="C14">
        <v>3</v>
      </c>
      <c r="D14">
        <v>9.6</v>
      </c>
      <c r="E14">
        <v>7.6</v>
      </c>
      <c r="I14">
        <f t="shared" si="0"/>
        <v>17.2</v>
      </c>
    </row>
    <row r="15" spans="2:10" x14ac:dyDescent="0.2">
      <c r="C15">
        <v>4</v>
      </c>
      <c r="D15">
        <v>22.9</v>
      </c>
      <c r="E15">
        <v>19.3</v>
      </c>
      <c r="I15">
        <f t="shared" si="0"/>
        <v>42.2</v>
      </c>
    </row>
    <row r="16" spans="2:10" x14ac:dyDescent="0.2">
      <c r="C16">
        <v>5</v>
      </c>
      <c r="D16">
        <v>38.9</v>
      </c>
      <c r="E16">
        <v>43.5</v>
      </c>
      <c r="I16">
        <f t="shared" si="0"/>
        <v>82.4</v>
      </c>
      <c r="J16">
        <f>AVERAGE(I12:I16)</f>
        <v>38.74</v>
      </c>
    </row>
    <row r="17" spans="2:10" x14ac:dyDescent="0.2">
      <c r="B17" t="s">
        <v>6</v>
      </c>
      <c r="C17">
        <v>1</v>
      </c>
      <c r="D17" s="2">
        <v>4.4000000000000004</v>
      </c>
      <c r="E17" s="2">
        <v>2.7</v>
      </c>
      <c r="F17" t="s">
        <v>5</v>
      </c>
      <c r="G17">
        <v>4.4000000000000004</v>
      </c>
      <c r="H17">
        <v>2.7</v>
      </c>
      <c r="I17">
        <f t="shared" si="0"/>
        <v>7.1000000000000005</v>
      </c>
    </row>
    <row r="18" spans="2:10" x14ac:dyDescent="0.2">
      <c r="C18">
        <v>2</v>
      </c>
      <c r="D18">
        <v>29.2</v>
      </c>
      <c r="E18">
        <v>29.6</v>
      </c>
      <c r="I18">
        <f t="shared" si="0"/>
        <v>58.8</v>
      </c>
    </row>
    <row r="19" spans="2:10" x14ac:dyDescent="0.2">
      <c r="C19">
        <v>3</v>
      </c>
      <c r="D19">
        <v>14.7</v>
      </c>
      <c r="E19">
        <v>13.5</v>
      </c>
      <c r="I19">
        <f t="shared" si="0"/>
        <v>28.2</v>
      </c>
      <c r="J19">
        <f>AVERAGE(I17:I19)</f>
        <v>31.366666666666664</v>
      </c>
    </row>
    <row r="20" spans="2:10" x14ac:dyDescent="0.2">
      <c r="D20">
        <f>AVERAGE(D4:D19)</f>
        <v>19.781249999999996</v>
      </c>
      <c r="E20">
        <f>AVERAGE(E4:E19)</f>
        <v>21.262499999999999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K23"/>
  <sheetViews>
    <sheetView topLeftCell="A2" workbookViewId="0">
      <selection activeCell="C5" sqref="C5:K25"/>
    </sheetView>
  </sheetViews>
  <sheetFormatPr baseColWidth="10" defaultColWidth="8.83203125" defaultRowHeight="15" x14ac:dyDescent="0.2"/>
  <cols>
    <col min="3" max="3" width="18.5" customWidth="1"/>
    <col min="7" max="7" width="9.1640625" style="4"/>
    <col min="9" max="9" width="10.83203125" customWidth="1"/>
  </cols>
  <sheetData>
    <row r="1" spans="3:11" x14ac:dyDescent="0.2">
      <c r="I1" s="1" t="s">
        <v>18</v>
      </c>
      <c r="J1" t="s">
        <v>9</v>
      </c>
      <c r="K1" t="s">
        <v>17</v>
      </c>
    </row>
    <row r="2" spans="3:11" x14ac:dyDescent="0.2">
      <c r="I2" t="s">
        <v>15</v>
      </c>
      <c r="J2">
        <f>AVERAGE(H9,H18)</f>
        <v>0.24536995899050626</v>
      </c>
      <c r="K2">
        <f>AVERAGE(J9,J18)</f>
        <v>69.25</v>
      </c>
    </row>
    <row r="3" spans="3:11" x14ac:dyDescent="0.2">
      <c r="I3" t="s">
        <v>16</v>
      </c>
      <c r="J3">
        <f>AVERAGE(H13,H21)</f>
        <v>0.48445035086541594</v>
      </c>
      <c r="K3">
        <f>AVERAGE(J13,J21)</f>
        <v>94.162499999999994</v>
      </c>
    </row>
    <row r="5" spans="3:11" x14ac:dyDescent="0.2">
      <c r="E5" t="s">
        <v>7</v>
      </c>
      <c r="F5" t="s">
        <v>8</v>
      </c>
      <c r="G5" s="4" t="s">
        <v>9</v>
      </c>
      <c r="H5" t="s">
        <v>13</v>
      </c>
      <c r="I5" t="s">
        <v>12</v>
      </c>
      <c r="J5" t="s">
        <v>14</v>
      </c>
    </row>
    <row r="6" spans="3:11" x14ac:dyDescent="0.2">
      <c r="C6" t="s">
        <v>2</v>
      </c>
      <c r="D6">
        <v>1</v>
      </c>
      <c r="E6">
        <v>69.099999999999994</v>
      </c>
      <c r="F6">
        <v>22</v>
      </c>
      <c r="G6" s="4">
        <f>(E6-F6)/(E6+F6)</f>
        <v>0.51701427003293077</v>
      </c>
      <c r="I6">
        <f>E6+F6</f>
        <v>91.1</v>
      </c>
    </row>
    <row r="7" spans="3:11" x14ac:dyDescent="0.2">
      <c r="D7">
        <v>2</v>
      </c>
      <c r="E7">
        <v>63.2</v>
      </c>
      <c r="F7">
        <v>28.5</v>
      </c>
      <c r="G7" s="4">
        <f t="shared" ref="G7:G21" si="0">(E7-F7)/(E7+F7)</f>
        <v>0.37840785169029445</v>
      </c>
      <c r="I7">
        <f t="shared" ref="I7:I21" si="1">E7+F7</f>
        <v>91.7</v>
      </c>
    </row>
    <row r="8" spans="3:11" x14ac:dyDescent="0.2">
      <c r="D8">
        <v>3</v>
      </c>
      <c r="E8">
        <v>54</v>
      </c>
      <c r="F8">
        <v>21.1</v>
      </c>
      <c r="G8" s="4">
        <f t="shared" si="0"/>
        <v>0.43808255659121176</v>
      </c>
      <c r="I8">
        <f t="shared" si="1"/>
        <v>75.099999999999994</v>
      </c>
    </row>
    <row r="9" spans="3:11" x14ac:dyDescent="0.2">
      <c r="D9">
        <v>4</v>
      </c>
      <c r="E9">
        <v>52.2</v>
      </c>
      <c r="F9">
        <v>34</v>
      </c>
      <c r="G9" s="4">
        <f t="shared" si="0"/>
        <v>0.21113689095127613</v>
      </c>
      <c r="H9">
        <f>AVERAGE(G6:G9)</f>
        <v>0.38616039231642829</v>
      </c>
      <c r="I9">
        <f t="shared" si="1"/>
        <v>86.2</v>
      </c>
      <c r="J9">
        <f>AVERAGE(I6:I9)</f>
        <v>86.024999999999991</v>
      </c>
    </row>
    <row r="10" spans="3:11" x14ac:dyDescent="0.2">
      <c r="C10" t="s">
        <v>3</v>
      </c>
      <c r="D10">
        <v>1</v>
      </c>
      <c r="E10">
        <v>33</v>
      </c>
      <c r="F10">
        <v>25.5</v>
      </c>
      <c r="G10" s="4">
        <f t="shared" si="0"/>
        <v>0.12820512820512819</v>
      </c>
      <c r="I10">
        <f t="shared" si="1"/>
        <v>58.5</v>
      </c>
    </row>
    <row r="11" spans="3:11" x14ac:dyDescent="0.2">
      <c r="D11">
        <v>2</v>
      </c>
      <c r="E11">
        <v>67.2</v>
      </c>
      <c r="F11">
        <v>28.3</v>
      </c>
      <c r="G11" s="4">
        <f t="shared" si="0"/>
        <v>0.40732984293193725</v>
      </c>
      <c r="I11">
        <f t="shared" si="1"/>
        <v>95.5</v>
      </c>
    </row>
    <row r="12" spans="3:11" x14ac:dyDescent="0.2">
      <c r="D12">
        <v>3</v>
      </c>
      <c r="E12">
        <v>84.2</v>
      </c>
      <c r="F12">
        <v>45.9</v>
      </c>
      <c r="G12" s="4">
        <f t="shared" si="0"/>
        <v>0.29438893159108381</v>
      </c>
      <c r="I12">
        <f t="shared" si="1"/>
        <v>130.1</v>
      </c>
    </row>
    <row r="13" spans="3:11" x14ac:dyDescent="0.2">
      <c r="D13">
        <v>4</v>
      </c>
      <c r="E13">
        <v>93.7</v>
      </c>
      <c r="F13">
        <v>25.5</v>
      </c>
      <c r="G13" s="4">
        <f t="shared" si="0"/>
        <v>0.57214765100671139</v>
      </c>
      <c r="H13">
        <f>AVERAGE(G10:G13)</f>
        <v>0.35051788843371512</v>
      </c>
      <c r="I13">
        <f t="shared" si="1"/>
        <v>119.2</v>
      </c>
      <c r="J13">
        <f>AVERAGE(I10:I13)</f>
        <v>100.825</v>
      </c>
    </row>
    <row r="14" spans="3:11" x14ac:dyDescent="0.2">
      <c r="C14" t="s">
        <v>4</v>
      </c>
      <c r="D14">
        <v>1</v>
      </c>
      <c r="E14" s="2">
        <v>1.6</v>
      </c>
      <c r="F14" s="2">
        <v>3.4</v>
      </c>
      <c r="G14" s="5">
        <f t="shared" si="0"/>
        <v>-0.36</v>
      </c>
      <c r="I14" s="2">
        <f t="shared" si="1"/>
        <v>5</v>
      </c>
    </row>
    <row r="15" spans="3:11" x14ac:dyDescent="0.2">
      <c r="C15" t="s">
        <v>11</v>
      </c>
      <c r="D15">
        <v>2</v>
      </c>
      <c r="E15" t="s">
        <v>5</v>
      </c>
      <c r="F15" t="s">
        <v>5</v>
      </c>
    </row>
    <row r="16" spans="3:11" x14ac:dyDescent="0.2">
      <c r="D16">
        <v>3</v>
      </c>
      <c r="E16">
        <v>6.6</v>
      </c>
      <c r="F16">
        <v>9.6999999999999993</v>
      </c>
      <c r="G16" s="4">
        <f t="shared" si="0"/>
        <v>-0.19018404907975461</v>
      </c>
      <c r="I16">
        <f t="shared" si="1"/>
        <v>16.299999999999997</v>
      </c>
    </row>
    <row r="17" spans="3:10" x14ac:dyDescent="0.2">
      <c r="D17">
        <v>4</v>
      </c>
      <c r="E17">
        <v>35.700000000000003</v>
      </c>
      <c r="F17">
        <v>26.5</v>
      </c>
      <c r="G17" s="4">
        <f t="shared" si="0"/>
        <v>0.14790996784565921</v>
      </c>
      <c r="I17">
        <f t="shared" si="1"/>
        <v>62.2</v>
      </c>
    </row>
    <row r="18" spans="3:10" x14ac:dyDescent="0.2">
      <c r="C18" t="s">
        <v>10</v>
      </c>
      <c r="D18">
        <v>5</v>
      </c>
      <c r="E18">
        <v>85.7</v>
      </c>
      <c r="F18">
        <v>40.700000000000003</v>
      </c>
      <c r="G18" s="4">
        <f t="shared" si="0"/>
        <v>0.35601265822784811</v>
      </c>
      <c r="H18">
        <f>AVERAGE(G16:G18)</f>
        <v>0.10457952566458424</v>
      </c>
      <c r="I18">
        <f t="shared" si="1"/>
        <v>126.4</v>
      </c>
      <c r="J18">
        <f>AVERAGE(I14:I18)</f>
        <v>52.475000000000001</v>
      </c>
    </row>
    <row r="19" spans="3:10" x14ac:dyDescent="0.2">
      <c r="C19" t="s">
        <v>6</v>
      </c>
      <c r="D19">
        <v>1</v>
      </c>
      <c r="E19">
        <v>10.3</v>
      </c>
      <c r="F19">
        <v>1.4</v>
      </c>
      <c r="G19" s="4">
        <f t="shared" si="0"/>
        <v>0.76068376068376065</v>
      </c>
      <c r="I19">
        <f t="shared" si="1"/>
        <v>11.700000000000001</v>
      </c>
    </row>
    <row r="20" spans="3:10" x14ac:dyDescent="0.2">
      <c r="D20">
        <v>2</v>
      </c>
      <c r="E20">
        <v>103.8</v>
      </c>
      <c r="F20">
        <v>32.9</v>
      </c>
      <c r="G20" s="4">
        <f t="shared" si="0"/>
        <v>0.51865398683247999</v>
      </c>
      <c r="I20">
        <f t="shared" si="1"/>
        <v>136.69999999999999</v>
      </c>
    </row>
    <row r="21" spans="3:10" x14ac:dyDescent="0.2">
      <c r="D21">
        <v>3</v>
      </c>
      <c r="E21">
        <v>89.9</v>
      </c>
      <c r="F21">
        <v>24.2</v>
      </c>
      <c r="G21" s="4">
        <f t="shared" si="0"/>
        <v>0.57581069237510951</v>
      </c>
      <c r="H21">
        <f>AVERAGE(G19:G21)</f>
        <v>0.61838281329711675</v>
      </c>
      <c r="I21">
        <f t="shared" si="1"/>
        <v>114.10000000000001</v>
      </c>
      <c r="J21">
        <f>AVERAGE(I19:I21)</f>
        <v>87.5</v>
      </c>
    </row>
    <row r="22" spans="3:10" x14ac:dyDescent="0.2">
      <c r="D22" t="s">
        <v>19</v>
      </c>
      <c r="E22">
        <f>AVERAGE(E6:E9,E14:E18)</f>
        <v>46.012499999999996</v>
      </c>
      <c r="F22">
        <f>AVERAGE(F6:F9,F14:F18)</f>
        <v>23.237499999999997</v>
      </c>
    </row>
    <row r="23" spans="3:10" x14ac:dyDescent="0.2">
      <c r="D23" t="s">
        <v>20</v>
      </c>
      <c r="E23">
        <f>AVERAGE(E10:E13,E19:E21)</f>
        <v>68.871428571428581</v>
      </c>
      <c r="F23">
        <f>AVERAGE(F10:F13,F19:F21)</f>
        <v>26.24285714285714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I20"/>
  <sheetViews>
    <sheetView workbookViewId="0">
      <selection activeCell="E17" sqref="E17:F17"/>
    </sheetView>
  </sheetViews>
  <sheetFormatPr baseColWidth="10" defaultColWidth="8.83203125" defaultRowHeight="15" x14ac:dyDescent="0.2"/>
  <cols>
    <col min="3" max="3" width="19.6640625" customWidth="1"/>
  </cols>
  <sheetData>
    <row r="3" spans="3:9" x14ac:dyDescent="0.2">
      <c r="E3" t="s">
        <v>0</v>
      </c>
      <c r="F3" t="s">
        <v>1</v>
      </c>
      <c r="H3" t="s">
        <v>12</v>
      </c>
      <c r="I3" t="s">
        <v>14</v>
      </c>
    </row>
    <row r="4" spans="3:9" x14ac:dyDescent="0.2">
      <c r="C4" t="s">
        <v>2</v>
      </c>
      <c r="D4">
        <v>1</v>
      </c>
      <c r="E4">
        <v>17.3</v>
      </c>
      <c r="F4">
        <v>17.399999999999999</v>
      </c>
      <c r="H4">
        <f>E4+F4</f>
        <v>34.700000000000003</v>
      </c>
    </row>
    <row r="5" spans="3:9" x14ac:dyDescent="0.2">
      <c r="D5">
        <v>2</v>
      </c>
      <c r="E5">
        <v>16.2</v>
      </c>
      <c r="F5">
        <v>17.3</v>
      </c>
      <c r="H5">
        <f t="shared" ref="H5:H19" si="0">E5+F5</f>
        <v>33.5</v>
      </c>
    </row>
    <row r="6" spans="3:9" x14ac:dyDescent="0.2">
      <c r="D6">
        <v>3</v>
      </c>
      <c r="E6">
        <v>19.3</v>
      </c>
      <c r="F6">
        <v>33</v>
      </c>
      <c r="H6">
        <f t="shared" si="0"/>
        <v>52.3</v>
      </c>
    </row>
    <row r="7" spans="3:9" x14ac:dyDescent="0.2">
      <c r="D7">
        <v>4</v>
      </c>
      <c r="E7">
        <v>25.2</v>
      </c>
      <c r="F7">
        <v>31.9</v>
      </c>
      <c r="H7">
        <f t="shared" si="0"/>
        <v>57.099999999999994</v>
      </c>
      <c r="I7">
        <f>AVERAGE(H4:H7)</f>
        <v>44.4</v>
      </c>
    </row>
    <row r="8" spans="3:9" x14ac:dyDescent="0.2">
      <c r="C8" t="s">
        <v>3</v>
      </c>
      <c r="D8">
        <v>1</v>
      </c>
      <c r="E8">
        <v>14.5</v>
      </c>
      <c r="F8">
        <v>14.1</v>
      </c>
      <c r="H8">
        <f t="shared" si="0"/>
        <v>28.6</v>
      </c>
    </row>
    <row r="9" spans="3:9" x14ac:dyDescent="0.2">
      <c r="D9">
        <v>2</v>
      </c>
      <c r="E9">
        <v>19.600000000000001</v>
      </c>
      <c r="F9">
        <v>15.2</v>
      </c>
      <c r="H9">
        <f t="shared" si="0"/>
        <v>34.799999999999997</v>
      </c>
    </row>
    <row r="10" spans="3:9" x14ac:dyDescent="0.2">
      <c r="D10">
        <v>3</v>
      </c>
      <c r="E10">
        <v>34</v>
      </c>
      <c r="F10">
        <v>36.299999999999997</v>
      </c>
      <c r="H10">
        <f t="shared" si="0"/>
        <v>70.3</v>
      </c>
    </row>
    <row r="11" spans="3:9" x14ac:dyDescent="0.2">
      <c r="D11">
        <v>4</v>
      </c>
      <c r="E11">
        <v>19.7</v>
      </c>
      <c r="F11">
        <v>20.9</v>
      </c>
      <c r="H11">
        <f t="shared" si="0"/>
        <v>40.599999999999994</v>
      </c>
      <c r="I11">
        <f>AVERAGE(H8:H11)</f>
        <v>43.574999999999996</v>
      </c>
    </row>
    <row r="12" spans="3:9" x14ac:dyDescent="0.2">
      <c r="C12" t="s">
        <v>4</v>
      </c>
      <c r="D12">
        <v>1</v>
      </c>
      <c r="E12">
        <v>8.3000000000000007</v>
      </c>
      <c r="F12">
        <v>9.1</v>
      </c>
      <c r="H12">
        <f t="shared" si="0"/>
        <v>17.399999999999999</v>
      </c>
    </row>
    <row r="13" spans="3:9" x14ac:dyDescent="0.2">
      <c r="D13">
        <v>2</v>
      </c>
      <c r="E13">
        <v>14.2</v>
      </c>
      <c r="F13">
        <v>15.2</v>
      </c>
      <c r="H13">
        <f t="shared" si="0"/>
        <v>29.4</v>
      </c>
    </row>
    <row r="14" spans="3:9" x14ac:dyDescent="0.2">
      <c r="D14">
        <v>3</v>
      </c>
      <c r="E14">
        <v>10.1</v>
      </c>
      <c r="F14">
        <v>9.6</v>
      </c>
      <c r="H14">
        <f t="shared" si="0"/>
        <v>19.7</v>
      </c>
    </row>
    <row r="15" spans="3:9" x14ac:dyDescent="0.2">
      <c r="D15">
        <v>4</v>
      </c>
      <c r="E15">
        <v>12.1</v>
      </c>
      <c r="F15">
        <v>16.5</v>
      </c>
      <c r="H15">
        <f t="shared" si="0"/>
        <v>28.6</v>
      </c>
    </row>
    <row r="16" spans="3:9" x14ac:dyDescent="0.2">
      <c r="D16">
        <v>5</v>
      </c>
      <c r="E16">
        <v>23.4</v>
      </c>
      <c r="F16">
        <v>24.6</v>
      </c>
      <c r="H16">
        <f t="shared" si="0"/>
        <v>48</v>
      </c>
      <c r="I16">
        <f>AVERAGE(H12:H16)</f>
        <v>28.619999999999997</v>
      </c>
    </row>
    <row r="17" spans="3:9" x14ac:dyDescent="0.2">
      <c r="C17" t="s">
        <v>6</v>
      </c>
      <c r="D17">
        <v>1</v>
      </c>
      <c r="E17" s="2">
        <v>6.6</v>
      </c>
      <c r="F17" s="2">
        <v>7.1</v>
      </c>
      <c r="H17">
        <f t="shared" si="0"/>
        <v>13.7</v>
      </c>
    </row>
    <row r="18" spans="3:9" x14ac:dyDescent="0.2">
      <c r="D18">
        <v>2</v>
      </c>
      <c r="E18">
        <v>19.399999999999999</v>
      </c>
      <c r="F18">
        <v>23</v>
      </c>
      <c r="H18">
        <f t="shared" si="0"/>
        <v>42.4</v>
      </c>
    </row>
    <row r="19" spans="3:9" x14ac:dyDescent="0.2">
      <c r="D19">
        <v>3</v>
      </c>
      <c r="E19">
        <v>20.9</v>
      </c>
      <c r="F19">
        <v>21.7</v>
      </c>
      <c r="H19">
        <f t="shared" si="0"/>
        <v>42.599999999999994</v>
      </c>
      <c r="I19">
        <f>AVERAGE(H17:H19)</f>
        <v>32.9</v>
      </c>
    </row>
    <row r="20" spans="3:9" x14ac:dyDescent="0.2">
      <c r="E20">
        <f>AVERAGE(E4:E19)</f>
        <v>17.549999999999997</v>
      </c>
      <c r="F20">
        <f>AVERAGE(F4:F19)</f>
        <v>19.556249999999999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L23"/>
  <sheetViews>
    <sheetView workbookViewId="0">
      <selection activeCell="C5" sqref="C5:J23"/>
    </sheetView>
  </sheetViews>
  <sheetFormatPr baseColWidth="10" defaultColWidth="8.83203125" defaultRowHeight="15" x14ac:dyDescent="0.2"/>
  <cols>
    <col min="3" max="3" width="19.83203125" customWidth="1"/>
    <col min="7" max="7" width="9.1640625" style="4"/>
  </cols>
  <sheetData>
    <row r="1" spans="3:12" x14ac:dyDescent="0.2">
      <c r="K1" t="s">
        <v>9</v>
      </c>
      <c r="L1" t="s">
        <v>17</v>
      </c>
    </row>
    <row r="2" spans="3:12" x14ac:dyDescent="0.2">
      <c r="J2" t="s">
        <v>19</v>
      </c>
      <c r="K2">
        <f>AVERAGE(G6:G9,G14:G17)</f>
        <v>0.32965587308281341</v>
      </c>
      <c r="L2">
        <f>AVERAGE(I6:I9,I14:I17)</f>
        <v>84.962499999999991</v>
      </c>
    </row>
    <row r="3" spans="3:12" x14ac:dyDescent="0.2">
      <c r="J3" t="s">
        <v>20</v>
      </c>
      <c r="K3">
        <f>AVERAGE(G10:G13,G19)</f>
        <v>0.30775274503897243</v>
      </c>
      <c r="L3">
        <f>AVERAGE(I10:I13,I19)</f>
        <v>92.88</v>
      </c>
    </row>
    <row r="5" spans="3:12" x14ac:dyDescent="0.2">
      <c r="E5" t="s">
        <v>7</v>
      </c>
      <c r="F5" t="s">
        <v>8</v>
      </c>
      <c r="G5" s="4" t="s">
        <v>9</v>
      </c>
      <c r="H5" t="s">
        <v>13</v>
      </c>
      <c r="I5" t="s">
        <v>12</v>
      </c>
      <c r="J5" t="s">
        <v>14</v>
      </c>
    </row>
    <row r="6" spans="3:12" x14ac:dyDescent="0.2">
      <c r="C6" t="s">
        <v>2</v>
      </c>
      <c r="D6">
        <v>1</v>
      </c>
      <c r="E6">
        <v>78</v>
      </c>
      <c r="F6">
        <v>55.3</v>
      </c>
      <c r="G6" s="4">
        <f t="shared" ref="G6:G19" si="0">(E6-F6)/(E6+F6)</f>
        <v>0.17029257314328583</v>
      </c>
      <c r="I6">
        <f t="shared" ref="I6:I17" si="1">E6+F6</f>
        <v>133.30000000000001</v>
      </c>
    </row>
    <row r="7" spans="3:12" x14ac:dyDescent="0.2">
      <c r="D7">
        <v>2</v>
      </c>
      <c r="E7">
        <v>65.900000000000006</v>
      </c>
      <c r="F7">
        <v>43.4</v>
      </c>
      <c r="G7" s="4">
        <f t="shared" si="0"/>
        <v>0.20585544373284542</v>
      </c>
      <c r="I7">
        <f t="shared" si="1"/>
        <v>109.30000000000001</v>
      </c>
    </row>
    <row r="8" spans="3:12" x14ac:dyDescent="0.2">
      <c r="D8">
        <v>3</v>
      </c>
      <c r="E8">
        <v>69.7</v>
      </c>
      <c r="F8">
        <v>35</v>
      </c>
      <c r="G8" s="4">
        <f t="shared" si="0"/>
        <v>0.3314231136580707</v>
      </c>
      <c r="I8">
        <f t="shared" si="1"/>
        <v>104.7</v>
      </c>
    </row>
    <row r="9" spans="3:12" x14ac:dyDescent="0.2">
      <c r="D9">
        <v>4</v>
      </c>
      <c r="E9">
        <v>69.3</v>
      </c>
      <c r="F9">
        <v>41.3</v>
      </c>
      <c r="G9" s="4">
        <f t="shared" si="0"/>
        <v>0.25316455696202533</v>
      </c>
      <c r="H9">
        <f>AVERAGE(G6:G9)</f>
        <v>0.24018392187405682</v>
      </c>
      <c r="I9">
        <f t="shared" si="1"/>
        <v>110.6</v>
      </c>
      <c r="J9">
        <f>AVERAGE(I6:I9)</f>
        <v>114.47499999999999</v>
      </c>
    </row>
    <row r="10" spans="3:12" x14ac:dyDescent="0.2">
      <c r="C10" t="s">
        <v>3</v>
      </c>
      <c r="D10">
        <v>1</v>
      </c>
      <c r="E10">
        <v>44.6</v>
      </c>
      <c r="F10">
        <v>22.5</v>
      </c>
      <c r="G10" s="4">
        <f t="shared" si="0"/>
        <v>0.32935916542473925</v>
      </c>
      <c r="I10">
        <f t="shared" si="1"/>
        <v>67.099999999999994</v>
      </c>
    </row>
    <row r="11" spans="3:12" x14ac:dyDescent="0.2">
      <c r="D11">
        <v>2</v>
      </c>
      <c r="E11">
        <v>68.3</v>
      </c>
      <c r="F11">
        <v>39.200000000000003</v>
      </c>
      <c r="G11" s="4">
        <f t="shared" si="0"/>
        <v>0.27069767441860459</v>
      </c>
      <c r="I11">
        <f t="shared" si="1"/>
        <v>107.5</v>
      </c>
    </row>
    <row r="12" spans="3:12" x14ac:dyDescent="0.2">
      <c r="D12">
        <v>3</v>
      </c>
      <c r="E12">
        <v>85.9</v>
      </c>
      <c r="F12">
        <v>63.4</v>
      </c>
      <c r="G12" s="4">
        <f t="shared" si="0"/>
        <v>0.15070328198258542</v>
      </c>
      <c r="I12">
        <f t="shared" si="1"/>
        <v>149.30000000000001</v>
      </c>
    </row>
    <row r="13" spans="3:12" x14ac:dyDescent="0.2">
      <c r="D13">
        <v>4</v>
      </c>
      <c r="E13">
        <v>64.3</v>
      </c>
      <c r="F13">
        <v>41.3</v>
      </c>
      <c r="G13" s="4">
        <f t="shared" si="0"/>
        <v>0.2178030303030303</v>
      </c>
      <c r="H13">
        <f>AVERAGE(G10:G13)</f>
        <v>0.2421407880322399</v>
      </c>
      <c r="I13">
        <f t="shared" si="1"/>
        <v>105.6</v>
      </c>
      <c r="J13">
        <f>AVERAGE(I10:I13)</f>
        <v>107.375</v>
      </c>
    </row>
    <row r="14" spans="3:12" x14ac:dyDescent="0.2">
      <c r="C14" t="s">
        <v>4</v>
      </c>
      <c r="D14">
        <v>1</v>
      </c>
      <c r="E14">
        <v>14.4</v>
      </c>
      <c r="F14">
        <v>6.1</v>
      </c>
      <c r="G14" s="4">
        <f t="shared" si="0"/>
        <v>0.40487804878048783</v>
      </c>
      <c r="I14">
        <f t="shared" si="1"/>
        <v>20.5</v>
      </c>
    </row>
    <row r="15" spans="3:12" x14ac:dyDescent="0.2">
      <c r="D15">
        <v>2</v>
      </c>
      <c r="E15">
        <v>40.1</v>
      </c>
      <c r="F15">
        <v>21.8</v>
      </c>
      <c r="G15" s="4">
        <f t="shared" si="0"/>
        <v>0.29563812600969303</v>
      </c>
      <c r="I15">
        <f t="shared" si="1"/>
        <v>61.900000000000006</v>
      </c>
    </row>
    <row r="16" spans="3:12" x14ac:dyDescent="0.2">
      <c r="D16">
        <v>3</v>
      </c>
      <c r="E16">
        <v>59.2</v>
      </c>
      <c r="F16">
        <v>26.8</v>
      </c>
      <c r="G16" s="4">
        <f t="shared" si="0"/>
        <v>0.37674418604651172</v>
      </c>
      <c r="I16">
        <f t="shared" si="1"/>
        <v>86</v>
      </c>
    </row>
    <row r="17" spans="3:10" x14ac:dyDescent="0.2">
      <c r="D17">
        <v>4</v>
      </c>
      <c r="E17">
        <v>42.7</v>
      </c>
      <c r="F17">
        <v>10.7</v>
      </c>
      <c r="G17" s="4">
        <f t="shared" si="0"/>
        <v>0.59925093632958792</v>
      </c>
      <c r="H17">
        <f>AVERAGE(G14:G17)</f>
        <v>0.41912782429157014</v>
      </c>
      <c r="I17">
        <f t="shared" si="1"/>
        <v>53.400000000000006</v>
      </c>
      <c r="J17">
        <f>AVERAGE(I14:I17)</f>
        <v>55.45</v>
      </c>
    </row>
    <row r="18" spans="3:10" x14ac:dyDescent="0.2">
      <c r="D18">
        <v>5</v>
      </c>
      <c r="E18" s="2" t="s">
        <v>5</v>
      </c>
      <c r="F18" s="2" t="s">
        <v>5</v>
      </c>
      <c r="I18" s="2"/>
    </row>
    <row r="19" spans="3:10" x14ac:dyDescent="0.2">
      <c r="C19" t="s">
        <v>6</v>
      </c>
      <c r="D19">
        <v>1</v>
      </c>
      <c r="E19">
        <v>27.4</v>
      </c>
      <c r="F19">
        <v>7.5</v>
      </c>
      <c r="G19" s="4">
        <f t="shared" si="0"/>
        <v>0.57020057306590255</v>
      </c>
      <c r="I19">
        <f>E19+F19</f>
        <v>34.9</v>
      </c>
    </row>
    <row r="20" spans="3:10" x14ac:dyDescent="0.2">
      <c r="D20">
        <v>2</v>
      </c>
      <c r="E20" t="s">
        <v>5</v>
      </c>
      <c r="F20" t="s">
        <v>5</v>
      </c>
    </row>
    <row r="21" spans="3:10" x14ac:dyDescent="0.2">
      <c r="D21">
        <v>3</v>
      </c>
      <c r="E21" t="s">
        <v>5</v>
      </c>
      <c r="F21" t="s">
        <v>5</v>
      </c>
    </row>
    <row r="22" spans="3:10" x14ac:dyDescent="0.2">
      <c r="D22" t="s">
        <v>19</v>
      </c>
      <c r="E22">
        <f>AVERAGE(E6:E9,E14:E17)</f>
        <v>54.912500000000001</v>
      </c>
      <c r="F22">
        <f>AVERAGE(F6:F9,F14:F17)</f>
        <v>30.05</v>
      </c>
    </row>
    <row r="23" spans="3:10" x14ac:dyDescent="0.2">
      <c r="D23" t="s">
        <v>20</v>
      </c>
      <c r="E23">
        <f>AVERAGE(E10:E13,E19)</f>
        <v>58.1</v>
      </c>
      <c r="F23">
        <f>AVERAGE(F10:F13,F19)</f>
        <v>34.779999999999994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3:H20"/>
  <sheetViews>
    <sheetView workbookViewId="0">
      <selection activeCell="J14" sqref="J14"/>
    </sheetView>
  </sheetViews>
  <sheetFormatPr baseColWidth="10" defaultColWidth="8.83203125" defaultRowHeight="15" x14ac:dyDescent="0.2"/>
  <cols>
    <col min="3" max="3" width="18.5" customWidth="1"/>
  </cols>
  <sheetData>
    <row r="3" spans="3:8" x14ac:dyDescent="0.2">
      <c r="E3" t="s">
        <v>0</v>
      </c>
      <c r="F3" t="s">
        <v>1</v>
      </c>
      <c r="G3" t="s">
        <v>12</v>
      </c>
    </row>
    <row r="4" spans="3:8" x14ac:dyDescent="0.2">
      <c r="C4" t="s">
        <v>2</v>
      </c>
      <c r="D4">
        <v>1</v>
      </c>
      <c r="E4">
        <v>24.9</v>
      </c>
      <c r="F4">
        <v>34.9</v>
      </c>
      <c r="G4">
        <f>F4+E4</f>
        <v>59.8</v>
      </c>
    </row>
    <row r="5" spans="3:8" x14ac:dyDescent="0.2">
      <c r="D5">
        <v>2</v>
      </c>
      <c r="E5">
        <v>28.4</v>
      </c>
      <c r="F5">
        <v>17</v>
      </c>
      <c r="G5">
        <f>F5+E5</f>
        <v>45.4</v>
      </c>
    </row>
    <row r="6" spans="3:8" x14ac:dyDescent="0.2">
      <c r="D6">
        <v>3</v>
      </c>
      <c r="E6">
        <v>15.8</v>
      </c>
      <c r="F6">
        <v>18.2</v>
      </c>
      <c r="G6">
        <f>F6+E6</f>
        <v>34</v>
      </c>
    </row>
    <row r="7" spans="3:8" x14ac:dyDescent="0.2">
      <c r="D7">
        <v>4</v>
      </c>
      <c r="E7">
        <v>17.2</v>
      </c>
      <c r="F7">
        <v>15.1</v>
      </c>
      <c r="G7">
        <f>F7+E7</f>
        <v>32.299999999999997</v>
      </c>
      <c r="H7">
        <f>AVERAGE(G4:G7)</f>
        <v>42.875</v>
      </c>
    </row>
    <row r="8" spans="3:8" x14ac:dyDescent="0.2">
      <c r="C8" t="s">
        <v>3</v>
      </c>
      <c r="D8">
        <v>1</v>
      </c>
      <c r="E8">
        <v>12.7</v>
      </c>
      <c r="F8">
        <v>8.6999999999999993</v>
      </c>
      <c r="G8">
        <f t="shared" ref="G8:G19" si="0">F8+E8</f>
        <v>21.4</v>
      </c>
    </row>
    <row r="9" spans="3:8" x14ac:dyDescent="0.2">
      <c r="D9">
        <v>2</v>
      </c>
      <c r="E9">
        <v>16.899999999999999</v>
      </c>
      <c r="F9">
        <v>19.600000000000001</v>
      </c>
      <c r="G9">
        <f t="shared" si="0"/>
        <v>36.5</v>
      </c>
    </row>
    <row r="10" spans="3:8" x14ac:dyDescent="0.2">
      <c r="D10">
        <v>3</v>
      </c>
      <c r="E10">
        <v>26.3</v>
      </c>
      <c r="F10">
        <v>27.3</v>
      </c>
      <c r="G10">
        <f t="shared" si="0"/>
        <v>53.6</v>
      </c>
    </row>
    <row r="11" spans="3:8" x14ac:dyDescent="0.2">
      <c r="D11">
        <v>4</v>
      </c>
      <c r="E11">
        <v>33.5</v>
      </c>
      <c r="F11">
        <v>31.8</v>
      </c>
      <c r="G11">
        <f t="shared" si="0"/>
        <v>65.3</v>
      </c>
      <c r="H11">
        <f>AVERAGE(G8:G11)</f>
        <v>44.2</v>
      </c>
    </row>
    <row r="12" spans="3:8" x14ac:dyDescent="0.2">
      <c r="C12" t="s">
        <v>4</v>
      </c>
      <c r="D12">
        <v>1</v>
      </c>
      <c r="E12" s="2">
        <v>3.3</v>
      </c>
      <c r="F12" s="2">
        <v>3.4</v>
      </c>
      <c r="G12" s="2">
        <f t="shared" si="0"/>
        <v>6.6999999999999993</v>
      </c>
    </row>
    <row r="13" spans="3:8" x14ac:dyDescent="0.2">
      <c r="D13">
        <v>2</v>
      </c>
      <c r="E13">
        <v>15.6</v>
      </c>
      <c r="F13">
        <v>12.4</v>
      </c>
      <c r="G13">
        <f t="shared" si="0"/>
        <v>28</v>
      </c>
    </row>
    <row r="14" spans="3:8" x14ac:dyDescent="0.2">
      <c r="D14">
        <v>3</v>
      </c>
      <c r="E14">
        <v>8.1</v>
      </c>
      <c r="F14">
        <v>8.9</v>
      </c>
      <c r="G14">
        <f t="shared" si="0"/>
        <v>17</v>
      </c>
    </row>
    <row r="15" spans="3:8" x14ac:dyDescent="0.2">
      <c r="D15">
        <v>4</v>
      </c>
      <c r="E15">
        <v>20.100000000000001</v>
      </c>
      <c r="F15">
        <v>23.3</v>
      </c>
      <c r="G15">
        <f t="shared" si="0"/>
        <v>43.400000000000006</v>
      </c>
    </row>
    <row r="16" spans="3:8" x14ac:dyDescent="0.2">
      <c r="D16">
        <v>5</v>
      </c>
      <c r="E16">
        <v>27.9</v>
      </c>
      <c r="F16">
        <v>28.2</v>
      </c>
      <c r="G16">
        <f t="shared" si="0"/>
        <v>56.099999999999994</v>
      </c>
      <c r="H16">
        <f>AVERAGE(G12:G16)</f>
        <v>30.24</v>
      </c>
    </row>
    <row r="17" spans="3:8" x14ac:dyDescent="0.2">
      <c r="C17" t="s">
        <v>6</v>
      </c>
      <c r="D17">
        <v>1</v>
      </c>
      <c r="E17">
        <v>7.7</v>
      </c>
      <c r="F17">
        <v>7.5</v>
      </c>
      <c r="G17">
        <f t="shared" si="0"/>
        <v>15.2</v>
      </c>
    </row>
    <row r="18" spans="3:8" x14ac:dyDescent="0.2">
      <c r="D18">
        <v>2</v>
      </c>
      <c r="E18" t="s">
        <v>5</v>
      </c>
      <c r="F18" t="s">
        <v>5</v>
      </c>
      <c r="G18" t="s">
        <v>5</v>
      </c>
    </row>
    <row r="19" spans="3:8" x14ac:dyDescent="0.2">
      <c r="D19">
        <v>3</v>
      </c>
      <c r="E19">
        <v>12.1</v>
      </c>
      <c r="F19">
        <v>10.8</v>
      </c>
      <c r="G19">
        <f t="shared" si="0"/>
        <v>22.9</v>
      </c>
      <c r="H19">
        <f>AVERAGE(G17,G19)</f>
        <v>19.049999999999997</v>
      </c>
    </row>
    <row r="20" spans="3:8" x14ac:dyDescent="0.2">
      <c r="E20">
        <f>AVERAGE(E4:E15)</f>
        <v>18.566666666666666</v>
      </c>
      <c r="F20">
        <f>AVERAGE(F4:F15)</f>
        <v>18.383333333333336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M20"/>
  <sheetViews>
    <sheetView topLeftCell="A2" workbookViewId="0">
      <selection activeCell="C5" sqref="C5:I20"/>
    </sheetView>
  </sheetViews>
  <sheetFormatPr baseColWidth="10" defaultColWidth="8.83203125" defaultRowHeight="15" x14ac:dyDescent="0.2"/>
  <cols>
    <col min="3" max="3" width="18.5" customWidth="1"/>
    <col min="7" max="7" width="9.1640625" style="4"/>
    <col min="11" max="11" width="12" customWidth="1"/>
  </cols>
  <sheetData>
    <row r="2" spans="3:13" x14ac:dyDescent="0.2">
      <c r="K2" t="s">
        <v>15</v>
      </c>
      <c r="L2">
        <f>AVERAGE(G5:G8,G14:G17)</f>
        <v>0.282630413234988</v>
      </c>
      <c r="M2">
        <f>AVERAGE(I5:I8,I14:I17)</f>
        <v>116.53749999999999</v>
      </c>
    </row>
    <row r="3" spans="3:13" x14ac:dyDescent="0.2">
      <c r="K3" t="s">
        <v>16</v>
      </c>
      <c r="L3">
        <f>AVERAGE(G9:G12,G18,G20)</f>
        <v>0.31661707034638314</v>
      </c>
      <c r="M3">
        <f>AVERAGE(I9:I12,I18,I20)</f>
        <v>84.486666666666665</v>
      </c>
    </row>
    <row r="4" spans="3:13" x14ac:dyDescent="0.2">
      <c r="E4" t="s">
        <v>7</v>
      </c>
      <c r="F4" t="s">
        <v>8</v>
      </c>
      <c r="G4" s="4" t="s">
        <v>9</v>
      </c>
      <c r="H4" t="s">
        <v>13</v>
      </c>
      <c r="I4" t="s">
        <v>12</v>
      </c>
      <c r="J4" t="s">
        <v>14</v>
      </c>
    </row>
    <row r="5" spans="3:13" x14ac:dyDescent="0.2">
      <c r="C5" t="s">
        <v>2</v>
      </c>
      <c r="D5">
        <v>1</v>
      </c>
      <c r="E5">
        <v>108.9</v>
      </c>
      <c r="F5">
        <v>45.1</v>
      </c>
      <c r="G5" s="4">
        <f t="shared" ref="G5:G15" si="0">(E5-F5)/(E5+F5)</f>
        <v>0.41428571428571431</v>
      </c>
      <c r="I5">
        <f>E5+F5</f>
        <v>154</v>
      </c>
    </row>
    <row r="6" spans="3:13" x14ac:dyDescent="0.2">
      <c r="D6">
        <v>2</v>
      </c>
      <c r="E6">
        <v>109.9</v>
      </c>
      <c r="F6">
        <v>62.5</v>
      </c>
      <c r="G6" s="4">
        <f t="shared" si="0"/>
        <v>0.27494199535962882</v>
      </c>
      <c r="I6">
        <f>E6+F6</f>
        <v>172.4</v>
      </c>
    </row>
    <row r="7" spans="3:13" x14ac:dyDescent="0.2">
      <c r="D7">
        <v>3</v>
      </c>
      <c r="E7">
        <v>109.6</v>
      </c>
      <c r="F7">
        <v>74.3</v>
      </c>
      <c r="G7" s="4">
        <f t="shared" si="0"/>
        <v>0.19195214790647092</v>
      </c>
      <c r="I7">
        <f t="shared" ref="I7:I17" si="1">E7+F7</f>
        <v>183.89999999999998</v>
      </c>
    </row>
    <row r="8" spans="3:13" x14ac:dyDescent="0.2">
      <c r="D8">
        <v>4</v>
      </c>
      <c r="E8">
        <v>74.2</v>
      </c>
      <c r="F8">
        <v>42.5</v>
      </c>
      <c r="G8" s="4">
        <f t="shared" si="0"/>
        <v>0.271636675235647</v>
      </c>
      <c r="H8">
        <f>AVERAGE(G5:G8)</f>
        <v>0.28820413319686528</v>
      </c>
      <c r="I8">
        <f t="shared" si="1"/>
        <v>116.7</v>
      </c>
      <c r="J8">
        <f>AVERAGE(I5:I8)</f>
        <v>156.75</v>
      </c>
    </row>
    <row r="9" spans="3:13" x14ac:dyDescent="0.2">
      <c r="C9" t="s">
        <v>3</v>
      </c>
      <c r="D9">
        <v>1</v>
      </c>
      <c r="E9">
        <v>35</v>
      </c>
      <c r="F9">
        <v>16.600000000000001</v>
      </c>
      <c r="G9" s="4">
        <f t="shared" si="0"/>
        <v>0.35658914728682167</v>
      </c>
      <c r="I9">
        <f t="shared" si="1"/>
        <v>51.6</v>
      </c>
    </row>
    <row r="10" spans="3:13" x14ac:dyDescent="0.2">
      <c r="D10">
        <v>2</v>
      </c>
      <c r="E10">
        <v>43.6</v>
      </c>
      <c r="F10">
        <v>30.32</v>
      </c>
      <c r="G10" s="4">
        <f t="shared" si="0"/>
        <v>0.17965367965367968</v>
      </c>
      <c r="I10">
        <f t="shared" si="1"/>
        <v>73.92</v>
      </c>
    </row>
    <row r="11" spans="3:13" x14ac:dyDescent="0.2">
      <c r="D11">
        <v>3</v>
      </c>
      <c r="E11">
        <v>97.1</v>
      </c>
      <c r="F11">
        <v>42.9</v>
      </c>
      <c r="G11" s="4">
        <f t="shared" si="0"/>
        <v>0.38714285714285712</v>
      </c>
      <c r="I11">
        <f t="shared" si="1"/>
        <v>140</v>
      </c>
    </row>
    <row r="12" spans="3:13" x14ac:dyDescent="0.2">
      <c r="D12">
        <v>4</v>
      </c>
      <c r="E12">
        <v>69.7</v>
      </c>
      <c r="F12">
        <v>38.799999999999997</v>
      </c>
      <c r="G12" s="4">
        <f t="shared" si="0"/>
        <v>0.28479262672811068</v>
      </c>
      <c r="H12">
        <f>AVERAGE(G9:G12)</f>
        <v>0.3020445777028673</v>
      </c>
      <c r="I12">
        <f t="shared" si="1"/>
        <v>108.5</v>
      </c>
      <c r="J12">
        <f>AVERAGE(I9:I12)</f>
        <v>93.504999999999995</v>
      </c>
    </row>
    <row r="13" spans="3:13" x14ac:dyDescent="0.2">
      <c r="C13" t="s">
        <v>4</v>
      </c>
      <c r="D13">
        <v>1</v>
      </c>
      <c r="E13" s="2">
        <v>5.0999999999999996</v>
      </c>
      <c r="F13" s="2">
        <v>5.8</v>
      </c>
      <c r="G13" s="5">
        <f t="shared" si="0"/>
        <v>-6.4220183486238563E-2</v>
      </c>
      <c r="H13" s="2"/>
      <c r="I13" s="2">
        <f t="shared" si="1"/>
        <v>10.899999999999999</v>
      </c>
    </row>
    <row r="14" spans="3:13" x14ac:dyDescent="0.2">
      <c r="D14">
        <v>2</v>
      </c>
      <c r="E14">
        <v>52.5</v>
      </c>
      <c r="F14">
        <v>28.3</v>
      </c>
      <c r="G14" s="4">
        <f t="shared" si="0"/>
        <v>0.29950495049504949</v>
      </c>
      <c r="I14">
        <f t="shared" si="1"/>
        <v>80.8</v>
      </c>
    </row>
    <row r="15" spans="3:13" x14ac:dyDescent="0.2">
      <c r="D15">
        <v>3</v>
      </c>
      <c r="E15">
        <v>35.6</v>
      </c>
      <c r="F15">
        <v>12.4</v>
      </c>
      <c r="G15" s="4">
        <f t="shared" si="0"/>
        <v>0.48333333333333339</v>
      </c>
      <c r="I15">
        <f t="shared" si="1"/>
        <v>48</v>
      </c>
    </row>
    <row r="16" spans="3:13" x14ac:dyDescent="0.2">
      <c r="D16">
        <v>4</v>
      </c>
      <c r="E16">
        <v>51.8</v>
      </c>
      <c r="F16">
        <v>36</v>
      </c>
      <c r="G16" s="4">
        <f t="shared" ref="G16:G20" si="2">(E16-F16)/(E16+F16)</f>
        <v>0.17995444191343962</v>
      </c>
      <c r="I16">
        <f t="shared" si="1"/>
        <v>87.8</v>
      </c>
    </row>
    <row r="17" spans="3:10" x14ac:dyDescent="0.2">
      <c r="D17">
        <v>5</v>
      </c>
      <c r="E17" s="3">
        <v>50.8</v>
      </c>
      <c r="F17" s="3">
        <v>37.9</v>
      </c>
      <c r="G17" s="4">
        <f t="shared" si="2"/>
        <v>0.14543404735062007</v>
      </c>
      <c r="H17">
        <f>AVERAGE(G14:G17)</f>
        <v>0.27705669327311067</v>
      </c>
      <c r="I17" s="3">
        <f t="shared" si="1"/>
        <v>88.699999999999989</v>
      </c>
      <c r="J17">
        <f>AVERAGE(I14:I17)</f>
        <v>76.325000000000003</v>
      </c>
    </row>
    <row r="18" spans="3:10" x14ac:dyDescent="0.2">
      <c r="C18" t="s">
        <v>6</v>
      </c>
      <c r="D18">
        <v>1</v>
      </c>
      <c r="E18">
        <v>26.9</v>
      </c>
      <c r="F18">
        <v>12.2</v>
      </c>
      <c r="G18" s="4">
        <f t="shared" si="2"/>
        <v>0.3759590792838875</v>
      </c>
      <c r="I18">
        <f>E18+F18</f>
        <v>39.099999999999994</v>
      </c>
    </row>
    <row r="19" spans="3:10" x14ac:dyDescent="0.2">
      <c r="D19">
        <v>2</v>
      </c>
      <c r="E19" t="s">
        <v>5</v>
      </c>
      <c r="F19" t="s">
        <v>5</v>
      </c>
    </row>
    <row r="20" spans="3:10" x14ac:dyDescent="0.2">
      <c r="D20">
        <v>3</v>
      </c>
      <c r="E20">
        <v>61.7</v>
      </c>
      <c r="F20">
        <v>32.1</v>
      </c>
      <c r="G20" s="4">
        <f t="shared" si="2"/>
        <v>0.31556503198294239</v>
      </c>
      <c r="H20">
        <f>AVERAGE(G18,G20)</f>
        <v>0.34576205563341494</v>
      </c>
      <c r="I20">
        <f t="shared" ref="I20" si="3">E20+F20</f>
        <v>93.800000000000011</v>
      </c>
      <c r="J20">
        <f>AVERAGE(I18,I20)</f>
        <v>66.45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5:W37"/>
  <sheetViews>
    <sheetView tabSelected="1" topLeftCell="O1" workbookViewId="0">
      <selection activeCell="X1" sqref="X1:Y1048576"/>
    </sheetView>
  </sheetViews>
  <sheetFormatPr baseColWidth="10" defaultColWidth="8.83203125" defaultRowHeight="15" x14ac:dyDescent="0.2"/>
  <cols>
    <col min="4" max="4" width="18.1640625" customWidth="1"/>
    <col min="5" max="5" width="9.5" customWidth="1"/>
    <col min="12" max="12" width="18.5" customWidth="1"/>
    <col min="13" max="13" width="8.6640625" customWidth="1"/>
    <col min="19" max="19" width="19" customWidth="1"/>
    <col min="20" max="20" width="9.6640625" customWidth="1"/>
  </cols>
  <sheetData>
    <row r="5" spans="3:23" x14ac:dyDescent="0.2">
      <c r="G5" t="s">
        <v>9</v>
      </c>
      <c r="H5" t="s">
        <v>22</v>
      </c>
      <c r="I5" t="s">
        <v>24</v>
      </c>
      <c r="J5" t="s">
        <v>25</v>
      </c>
      <c r="O5" t="s">
        <v>9</v>
      </c>
      <c r="P5" t="s">
        <v>12</v>
      </c>
      <c r="V5" t="s">
        <v>9</v>
      </c>
      <c r="W5" t="s">
        <v>12</v>
      </c>
    </row>
    <row r="6" spans="3:23" x14ac:dyDescent="0.2">
      <c r="C6" t="s">
        <v>21</v>
      </c>
      <c r="D6" t="s">
        <v>2</v>
      </c>
      <c r="E6">
        <v>598</v>
      </c>
      <c r="F6">
        <v>1</v>
      </c>
      <c r="G6">
        <v>0.41428571428571431</v>
      </c>
      <c r="H6">
        <v>154</v>
      </c>
      <c r="I6">
        <v>24.15</v>
      </c>
      <c r="J6">
        <v>16.78</v>
      </c>
      <c r="K6" t="s">
        <v>23</v>
      </c>
      <c r="L6" t="s">
        <v>2</v>
      </c>
      <c r="M6">
        <v>598</v>
      </c>
      <c r="N6">
        <v>1</v>
      </c>
      <c r="O6">
        <v>0.17029257314328583</v>
      </c>
      <c r="P6">
        <v>133.30000000000001</v>
      </c>
      <c r="R6" t="s">
        <v>18</v>
      </c>
      <c r="S6" t="s">
        <v>2</v>
      </c>
      <c r="T6">
        <v>598</v>
      </c>
      <c r="U6">
        <v>1</v>
      </c>
      <c r="V6">
        <v>0.51701427003293077</v>
      </c>
      <c r="W6">
        <v>91.1</v>
      </c>
    </row>
    <row r="7" spans="3:23" x14ac:dyDescent="0.2">
      <c r="E7">
        <v>600</v>
      </c>
      <c r="F7">
        <v>2</v>
      </c>
      <c r="G7">
        <v>0.27494199535962882</v>
      </c>
      <c r="H7">
        <v>172.4</v>
      </c>
      <c r="I7">
        <v>24.3</v>
      </c>
      <c r="J7">
        <v>15.04</v>
      </c>
      <c r="M7">
        <v>600</v>
      </c>
      <c r="N7">
        <v>2</v>
      </c>
      <c r="O7">
        <v>0.20585544373284542</v>
      </c>
      <c r="P7">
        <v>109.30000000000001</v>
      </c>
      <c r="T7">
        <v>600</v>
      </c>
      <c r="U7">
        <v>2</v>
      </c>
      <c r="V7">
        <v>0.37840785169029445</v>
      </c>
      <c r="W7">
        <v>91.7</v>
      </c>
    </row>
    <row r="8" spans="3:23" x14ac:dyDescent="0.2">
      <c r="E8">
        <v>596</v>
      </c>
      <c r="F8">
        <v>3</v>
      </c>
      <c r="G8">
        <v>0.19195214790647092</v>
      </c>
      <c r="H8">
        <v>183.89999999999998</v>
      </c>
      <c r="I8">
        <v>24.14</v>
      </c>
      <c r="J8">
        <v>13.39</v>
      </c>
      <c r="M8">
        <v>596</v>
      </c>
      <c r="N8">
        <v>3</v>
      </c>
      <c r="O8">
        <v>0.3314231136580707</v>
      </c>
      <c r="P8">
        <v>104.7</v>
      </c>
      <c r="T8">
        <v>596</v>
      </c>
      <c r="U8">
        <v>3</v>
      </c>
      <c r="V8">
        <v>0.43808255659121176</v>
      </c>
      <c r="W8">
        <v>75.099999999999994</v>
      </c>
    </row>
    <row r="9" spans="3:23" x14ac:dyDescent="0.2">
      <c r="E9">
        <v>597</v>
      </c>
      <c r="F9">
        <v>4</v>
      </c>
      <c r="G9">
        <v>0.271636675235647</v>
      </c>
      <c r="H9">
        <v>116.7</v>
      </c>
      <c r="I9">
        <v>24.23</v>
      </c>
      <c r="J9">
        <v>15.04</v>
      </c>
      <c r="M9">
        <v>597</v>
      </c>
      <c r="N9">
        <v>4</v>
      </c>
      <c r="O9">
        <v>0.25316455696202533</v>
      </c>
      <c r="P9">
        <v>110.6</v>
      </c>
      <c r="T9">
        <v>597</v>
      </c>
      <c r="U9">
        <v>4</v>
      </c>
      <c r="V9">
        <v>0.21113689095127613</v>
      </c>
      <c r="W9">
        <v>86.2</v>
      </c>
    </row>
    <row r="10" spans="3:23" x14ac:dyDescent="0.2">
      <c r="E10">
        <v>900</v>
      </c>
      <c r="G10">
        <v>0.43349753694581283</v>
      </c>
      <c r="H10">
        <v>40.6</v>
      </c>
      <c r="I10">
        <v>24.95</v>
      </c>
      <c r="J10">
        <v>6.22</v>
      </c>
      <c r="M10">
        <v>900</v>
      </c>
      <c r="O10">
        <v>-5.248226950354614E-2</v>
      </c>
      <c r="P10">
        <v>141</v>
      </c>
      <c r="T10">
        <v>900</v>
      </c>
      <c r="V10">
        <v>0.38709677419354838</v>
      </c>
      <c r="W10">
        <v>155</v>
      </c>
    </row>
    <row r="11" spans="3:23" x14ac:dyDescent="0.2">
      <c r="E11">
        <v>901</v>
      </c>
      <c r="G11">
        <v>0.33532486930545186</v>
      </c>
      <c r="H11">
        <v>133.9</v>
      </c>
      <c r="I11">
        <v>23.9</v>
      </c>
      <c r="J11">
        <v>11.28</v>
      </c>
      <c r="M11">
        <v>901</v>
      </c>
      <c r="O11">
        <v>0.265863453815261</v>
      </c>
      <c r="P11">
        <v>124.5</v>
      </c>
      <c r="T11">
        <v>901</v>
      </c>
      <c r="V11">
        <v>0.29870129870129869</v>
      </c>
      <c r="W11">
        <v>138.6</v>
      </c>
    </row>
    <row r="12" spans="3:23" x14ac:dyDescent="0.2">
      <c r="E12">
        <v>890</v>
      </c>
      <c r="G12">
        <v>0.56937799043062198</v>
      </c>
      <c r="H12">
        <v>62.7</v>
      </c>
      <c r="I12">
        <v>25.12</v>
      </c>
      <c r="J12">
        <v>7.33</v>
      </c>
      <c r="M12">
        <v>890</v>
      </c>
      <c r="O12">
        <v>0.2668082094833687</v>
      </c>
      <c r="P12">
        <v>141.30000000000001</v>
      </c>
      <c r="T12">
        <v>890</v>
      </c>
      <c r="V12">
        <v>0.17180616740088106</v>
      </c>
      <c r="W12">
        <v>113.5</v>
      </c>
    </row>
    <row r="13" spans="3:23" x14ac:dyDescent="0.2">
      <c r="E13">
        <v>899</v>
      </c>
      <c r="G13">
        <v>7.3959938366718034E-2</v>
      </c>
      <c r="H13">
        <v>129.80000000000001</v>
      </c>
      <c r="I13">
        <v>25.35</v>
      </c>
      <c r="J13">
        <v>7.88</v>
      </c>
      <c r="M13">
        <v>899</v>
      </c>
      <c r="O13">
        <v>0.47518610421836238</v>
      </c>
      <c r="P13">
        <v>161.19999999999999</v>
      </c>
      <c r="T13">
        <v>899</v>
      </c>
    </row>
    <row r="14" spans="3:23" x14ac:dyDescent="0.2">
      <c r="D14" t="s">
        <v>3</v>
      </c>
      <c r="E14">
        <v>593</v>
      </c>
      <c r="F14">
        <v>1</v>
      </c>
      <c r="G14">
        <v>0.35658914728682167</v>
      </c>
      <c r="H14">
        <v>51.6</v>
      </c>
      <c r="I14">
        <v>24.07</v>
      </c>
      <c r="J14">
        <v>16.329999999999998</v>
      </c>
      <c r="L14" t="s">
        <v>3</v>
      </c>
      <c r="M14">
        <v>593</v>
      </c>
      <c r="N14">
        <v>1</v>
      </c>
      <c r="O14">
        <v>0.32935916542473925</v>
      </c>
      <c r="P14">
        <v>67.099999999999994</v>
      </c>
      <c r="S14" t="s">
        <v>3</v>
      </c>
      <c r="T14">
        <v>593</v>
      </c>
      <c r="U14">
        <v>1</v>
      </c>
      <c r="V14">
        <v>0.12820512820512819</v>
      </c>
      <c r="W14">
        <v>58.5</v>
      </c>
    </row>
    <row r="15" spans="3:23" x14ac:dyDescent="0.2">
      <c r="E15">
        <v>599</v>
      </c>
      <c r="F15">
        <v>2</v>
      </c>
      <c r="G15">
        <v>0.17965367965367968</v>
      </c>
      <c r="H15">
        <v>73.92</v>
      </c>
      <c r="I15">
        <v>24.16</v>
      </c>
      <c r="J15">
        <v>15.35</v>
      </c>
      <c r="M15">
        <v>599</v>
      </c>
      <c r="N15">
        <v>2</v>
      </c>
      <c r="O15">
        <v>0.27069767441860459</v>
      </c>
      <c r="P15">
        <v>107.5</v>
      </c>
      <c r="T15">
        <v>599</v>
      </c>
      <c r="U15">
        <v>2</v>
      </c>
      <c r="V15">
        <v>0.40732984293193725</v>
      </c>
      <c r="W15">
        <v>95.5</v>
      </c>
    </row>
    <row r="16" spans="3:23" x14ac:dyDescent="0.2">
      <c r="E16">
        <v>601</v>
      </c>
      <c r="F16">
        <v>3</v>
      </c>
      <c r="G16">
        <v>0.38714285714285712</v>
      </c>
      <c r="H16">
        <v>140</v>
      </c>
      <c r="I16">
        <v>24.13</v>
      </c>
      <c r="J16">
        <v>15.78</v>
      </c>
      <c r="M16">
        <v>601</v>
      </c>
      <c r="N16">
        <v>3</v>
      </c>
      <c r="O16">
        <v>0.15070328198258542</v>
      </c>
      <c r="P16">
        <v>149.30000000000001</v>
      </c>
      <c r="T16">
        <v>601</v>
      </c>
      <c r="U16">
        <v>3</v>
      </c>
      <c r="V16">
        <v>0.29438893159108381</v>
      </c>
      <c r="W16">
        <v>130.1</v>
      </c>
    </row>
    <row r="17" spans="4:23" x14ac:dyDescent="0.2">
      <c r="E17">
        <v>475</v>
      </c>
      <c r="F17">
        <v>4</v>
      </c>
      <c r="G17">
        <v>0.28479262672811068</v>
      </c>
      <c r="H17">
        <v>108.5</v>
      </c>
      <c r="I17">
        <v>23.93</v>
      </c>
      <c r="J17">
        <v>17.03</v>
      </c>
      <c r="M17">
        <v>475</v>
      </c>
      <c r="N17">
        <v>4</v>
      </c>
      <c r="O17">
        <v>0.2178030303030303</v>
      </c>
      <c r="P17">
        <v>105.6</v>
      </c>
      <c r="T17">
        <v>475</v>
      </c>
      <c r="U17">
        <v>4</v>
      </c>
      <c r="V17">
        <v>0.57214765100671139</v>
      </c>
      <c r="W17">
        <v>119.2</v>
      </c>
    </row>
    <row r="18" spans="4:23" x14ac:dyDescent="0.2">
      <c r="E18">
        <v>893</v>
      </c>
      <c r="G18">
        <v>0.42887700534759354</v>
      </c>
      <c r="H18">
        <v>93.5</v>
      </c>
      <c r="I18">
        <v>24.23</v>
      </c>
      <c r="J18">
        <v>9.85</v>
      </c>
      <c r="M18">
        <v>893</v>
      </c>
      <c r="O18">
        <v>0.35913591359135916</v>
      </c>
      <c r="P18">
        <v>111.1</v>
      </c>
      <c r="T18">
        <v>893</v>
      </c>
      <c r="V18">
        <v>0.66896551724137931</v>
      </c>
      <c r="W18">
        <v>72.5</v>
      </c>
    </row>
    <row r="19" spans="4:23" x14ac:dyDescent="0.2">
      <c r="E19">
        <v>897</v>
      </c>
      <c r="G19">
        <v>0.18400000000000005</v>
      </c>
      <c r="H19">
        <v>25</v>
      </c>
      <c r="I19">
        <v>24.61</v>
      </c>
      <c r="J19">
        <v>9.18</v>
      </c>
      <c r="M19">
        <v>897</v>
      </c>
      <c r="O19">
        <v>0.46496815286624205</v>
      </c>
      <c r="P19">
        <v>78.5</v>
      </c>
      <c r="T19">
        <v>897</v>
      </c>
      <c r="V19">
        <v>0.54020813623462638</v>
      </c>
      <c r="W19">
        <v>105.7</v>
      </c>
    </row>
    <row r="20" spans="4:23" x14ac:dyDescent="0.2">
      <c r="E20">
        <v>904</v>
      </c>
      <c r="G20">
        <v>0.25283797729618163</v>
      </c>
      <c r="H20">
        <v>96.9</v>
      </c>
      <c r="I20">
        <v>24.49</v>
      </c>
      <c r="J20">
        <v>9.3699999999999992</v>
      </c>
      <c r="M20">
        <v>904</v>
      </c>
      <c r="O20">
        <v>0.3833504624871531</v>
      </c>
      <c r="P20">
        <v>97.3</v>
      </c>
      <c r="T20">
        <v>904</v>
      </c>
      <c r="V20">
        <v>0.44508670520231219</v>
      </c>
      <c r="W20">
        <v>103.8</v>
      </c>
    </row>
    <row r="21" spans="4:23" x14ac:dyDescent="0.2">
      <c r="E21">
        <v>892</v>
      </c>
      <c r="G21">
        <v>-3.7433155080213866E-2</v>
      </c>
      <c r="H21">
        <v>18.7</v>
      </c>
      <c r="I21">
        <v>24.99</v>
      </c>
      <c r="J21">
        <v>7.61</v>
      </c>
      <c r="M21">
        <v>892</v>
      </c>
      <c r="O21">
        <v>0.15079365079365081</v>
      </c>
      <c r="P21">
        <v>25.2</v>
      </c>
      <c r="T21">
        <v>892</v>
      </c>
    </row>
    <row r="22" spans="4:23" x14ac:dyDescent="0.2">
      <c r="D22" t="s">
        <v>4</v>
      </c>
      <c r="E22">
        <v>474</v>
      </c>
      <c r="F22">
        <v>1</v>
      </c>
      <c r="G22">
        <v>-6.4220183486238563E-2</v>
      </c>
      <c r="H22">
        <v>10.899999999999999</v>
      </c>
      <c r="I22">
        <v>23.85</v>
      </c>
      <c r="J22">
        <v>18.37</v>
      </c>
      <c r="L22" t="s">
        <v>4</v>
      </c>
      <c r="M22">
        <v>474</v>
      </c>
      <c r="N22">
        <v>1</v>
      </c>
      <c r="O22">
        <v>0.40487804878048783</v>
      </c>
      <c r="P22">
        <v>20.5</v>
      </c>
      <c r="S22" t="s">
        <v>4</v>
      </c>
      <c r="T22">
        <v>474</v>
      </c>
      <c r="U22">
        <v>1</v>
      </c>
      <c r="V22">
        <v>-0.36</v>
      </c>
      <c r="W22">
        <v>5</v>
      </c>
    </row>
    <row r="23" spans="4:23" x14ac:dyDescent="0.2">
      <c r="E23">
        <v>476</v>
      </c>
      <c r="F23">
        <v>2</v>
      </c>
      <c r="G23">
        <v>0.29950495049504949</v>
      </c>
      <c r="H23">
        <v>80.8</v>
      </c>
      <c r="I23">
        <v>24.31</v>
      </c>
      <c r="J23">
        <v>17.55</v>
      </c>
      <c r="M23">
        <v>476</v>
      </c>
      <c r="N23">
        <v>2</v>
      </c>
      <c r="O23">
        <v>0.29563812600969303</v>
      </c>
      <c r="P23">
        <v>61.900000000000006</v>
      </c>
      <c r="S23" t="s">
        <v>11</v>
      </c>
      <c r="T23">
        <v>476</v>
      </c>
      <c r="U23">
        <v>2</v>
      </c>
    </row>
    <row r="24" spans="4:23" x14ac:dyDescent="0.2">
      <c r="E24">
        <v>467</v>
      </c>
      <c r="F24">
        <v>3</v>
      </c>
      <c r="G24">
        <v>0.48333333333333339</v>
      </c>
      <c r="H24">
        <v>48</v>
      </c>
      <c r="I24">
        <v>24.19</v>
      </c>
      <c r="J24">
        <v>15.8</v>
      </c>
      <c r="M24">
        <v>467</v>
      </c>
      <c r="N24">
        <v>3</v>
      </c>
      <c r="O24">
        <v>0.37674418604651172</v>
      </c>
      <c r="P24">
        <v>86</v>
      </c>
      <c r="T24">
        <v>467</v>
      </c>
      <c r="U24">
        <v>3</v>
      </c>
      <c r="V24">
        <v>-0.19018404907975461</v>
      </c>
      <c r="W24">
        <v>16.299999999999997</v>
      </c>
    </row>
    <row r="25" spans="4:23" x14ac:dyDescent="0.2">
      <c r="E25">
        <v>468</v>
      </c>
      <c r="F25">
        <v>4</v>
      </c>
      <c r="G25">
        <v>0.17995444191343962</v>
      </c>
      <c r="H25">
        <v>87.8</v>
      </c>
      <c r="I25">
        <v>24.31</v>
      </c>
      <c r="J25">
        <v>15.84</v>
      </c>
      <c r="M25">
        <v>468</v>
      </c>
      <c r="N25">
        <v>4</v>
      </c>
      <c r="O25">
        <v>0.59925093632958792</v>
      </c>
      <c r="P25">
        <v>53.400000000000006</v>
      </c>
      <c r="T25">
        <v>468</v>
      </c>
      <c r="U25">
        <v>4</v>
      </c>
      <c r="V25">
        <v>0.14790996784565921</v>
      </c>
      <c r="W25">
        <v>62.2</v>
      </c>
    </row>
    <row r="26" spans="4:23" x14ac:dyDescent="0.2">
      <c r="E26">
        <v>70</v>
      </c>
      <c r="F26">
        <v>5</v>
      </c>
      <c r="G26">
        <v>0.14543404735062007</v>
      </c>
      <c r="H26">
        <v>88.699999999999989</v>
      </c>
      <c r="I26">
        <v>23.89</v>
      </c>
      <c r="J26">
        <v>12.77</v>
      </c>
      <c r="M26">
        <v>70</v>
      </c>
      <c r="N26">
        <v>5</v>
      </c>
      <c r="O26">
        <v>0.20951302378255945</v>
      </c>
      <c r="P26">
        <v>88.3</v>
      </c>
      <c r="S26" t="s">
        <v>10</v>
      </c>
      <c r="T26">
        <v>70</v>
      </c>
      <c r="U26">
        <v>5</v>
      </c>
      <c r="V26">
        <v>0.35601265822784811</v>
      </c>
      <c r="W26">
        <v>126.4</v>
      </c>
    </row>
    <row r="27" spans="4:23" x14ac:dyDescent="0.2">
      <c r="E27">
        <v>902</v>
      </c>
      <c r="G27">
        <v>0.36</v>
      </c>
      <c r="H27">
        <v>37.5</v>
      </c>
      <c r="I27">
        <v>24.42</v>
      </c>
      <c r="J27">
        <v>10.18</v>
      </c>
      <c r="M27">
        <v>902</v>
      </c>
      <c r="O27">
        <v>0.55522609340252038</v>
      </c>
      <c r="P27">
        <v>134.9</v>
      </c>
      <c r="T27">
        <v>902</v>
      </c>
      <c r="V27">
        <v>-6.6022544283413864E-2</v>
      </c>
      <c r="W27">
        <v>62.1</v>
      </c>
    </row>
    <row r="28" spans="4:23" x14ac:dyDescent="0.2">
      <c r="E28">
        <v>186</v>
      </c>
      <c r="G28">
        <v>-0.1743119266055046</v>
      </c>
      <c r="H28">
        <v>54.5</v>
      </c>
      <c r="I28">
        <v>24.31</v>
      </c>
      <c r="J28">
        <v>9.73</v>
      </c>
      <c r="M28">
        <v>186</v>
      </c>
      <c r="O28">
        <v>0.44170403587443952</v>
      </c>
      <c r="P28">
        <v>89.199999999999989</v>
      </c>
      <c r="T28">
        <v>186</v>
      </c>
      <c r="V28">
        <v>-0.10188679245283017</v>
      </c>
      <c r="W28">
        <v>26.5</v>
      </c>
    </row>
    <row r="29" spans="4:23" x14ac:dyDescent="0.2">
      <c r="E29">
        <v>195</v>
      </c>
      <c r="G29">
        <v>0.49082007343941242</v>
      </c>
      <c r="H29">
        <v>81.7</v>
      </c>
      <c r="I29">
        <v>24.07</v>
      </c>
      <c r="J29">
        <v>12.2</v>
      </c>
      <c r="M29">
        <v>195</v>
      </c>
      <c r="T29">
        <v>195</v>
      </c>
      <c r="V29">
        <v>-0.17124735729386889</v>
      </c>
      <c r="W29">
        <v>94.6</v>
      </c>
    </row>
    <row r="30" spans="4:23" x14ac:dyDescent="0.2">
      <c r="E30">
        <v>189</v>
      </c>
      <c r="G30">
        <v>9.7785977859778606E-2</v>
      </c>
      <c r="H30">
        <v>108.4</v>
      </c>
      <c r="I30">
        <v>24.82</v>
      </c>
      <c r="J30">
        <v>7.44</v>
      </c>
      <c r="M30">
        <v>189</v>
      </c>
      <c r="T30">
        <v>189</v>
      </c>
      <c r="V30">
        <v>0.10744741330301311</v>
      </c>
      <c r="W30">
        <v>175.9</v>
      </c>
    </row>
    <row r="31" spans="4:23" x14ac:dyDescent="0.2">
      <c r="D31" t="s">
        <v>6</v>
      </c>
      <c r="E31">
        <v>471</v>
      </c>
      <c r="F31">
        <v>1</v>
      </c>
      <c r="G31">
        <v>0.3759590792838875</v>
      </c>
      <c r="H31">
        <v>39.099999999999994</v>
      </c>
      <c r="I31">
        <v>23.95</v>
      </c>
      <c r="J31">
        <v>17.5</v>
      </c>
      <c r="L31" t="s">
        <v>6</v>
      </c>
      <c r="M31">
        <v>471</v>
      </c>
      <c r="N31">
        <v>1</v>
      </c>
      <c r="O31">
        <v>0.57020057306590255</v>
      </c>
      <c r="P31">
        <v>34.9</v>
      </c>
      <c r="S31" t="s">
        <v>6</v>
      </c>
      <c r="T31">
        <v>471</v>
      </c>
      <c r="U31">
        <v>1</v>
      </c>
      <c r="V31">
        <v>0.76068376068376065</v>
      </c>
      <c r="W31">
        <v>11.700000000000001</v>
      </c>
    </row>
    <row r="32" spans="4:23" x14ac:dyDescent="0.2">
      <c r="E32">
        <v>472</v>
      </c>
      <c r="F32">
        <v>2</v>
      </c>
      <c r="I32">
        <v>24.31</v>
      </c>
      <c r="J32">
        <v>16.93</v>
      </c>
      <c r="M32">
        <v>472</v>
      </c>
      <c r="N32">
        <v>2</v>
      </c>
      <c r="O32">
        <v>0.29313929313929316</v>
      </c>
      <c r="P32">
        <v>48.1</v>
      </c>
      <c r="T32">
        <v>472</v>
      </c>
      <c r="U32">
        <v>2</v>
      </c>
      <c r="V32">
        <v>0.51865398683247999</v>
      </c>
      <c r="W32">
        <v>136.69999999999999</v>
      </c>
    </row>
    <row r="33" spans="5:23" x14ac:dyDescent="0.2">
      <c r="E33">
        <v>473</v>
      </c>
      <c r="F33">
        <v>3</v>
      </c>
      <c r="G33">
        <v>0.31556503198294239</v>
      </c>
      <c r="H33">
        <v>93.800000000000011</v>
      </c>
      <c r="I33">
        <v>23.98</v>
      </c>
      <c r="J33">
        <v>17.260000000000002</v>
      </c>
      <c r="M33">
        <v>473</v>
      </c>
      <c r="N33">
        <v>3</v>
      </c>
      <c r="O33">
        <v>0.40716612377850164</v>
      </c>
      <c r="P33">
        <v>30.700000000000003</v>
      </c>
      <c r="T33">
        <v>473</v>
      </c>
      <c r="U33">
        <v>3</v>
      </c>
      <c r="V33">
        <v>0.57581069237510951</v>
      </c>
      <c r="W33">
        <v>114.10000000000001</v>
      </c>
    </row>
    <row r="34" spans="5:23" x14ac:dyDescent="0.2">
      <c r="E34">
        <v>469</v>
      </c>
      <c r="G34">
        <v>0.51446945337620575</v>
      </c>
      <c r="H34">
        <v>62.2</v>
      </c>
      <c r="I34">
        <v>24</v>
      </c>
      <c r="J34">
        <v>16.2</v>
      </c>
      <c r="M34">
        <v>469</v>
      </c>
      <c r="O34">
        <v>0.36808510638297864</v>
      </c>
      <c r="P34">
        <v>94</v>
      </c>
      <c r="T34">
        <v>469</v>
      </c>
      <c r="V34">
        <v>0.5613079019073568</v>
      </c>
      <c r="W34">
        <v>73.400000000000006</v>
      </c>
    </row>
    <row r="35" spans="5:23" x14ac:dyDescent="0.2">
      <c r="E35">
        <v>196</v>
      </c>
      <c r="G35">
        <v>-8.1081081081081086E-2</v>
      </c>
      <c r="H35">
        <v>29.6</v>
      </c>
      <c r="I35">
        <v>24.27</v>
      </c>
      <c r="J35">
        <v>10.88</v>
      </c>
      <c r="M35">
        <v>196</v>
      </c>
      <c r="O35">
        <v>4.6656298600310604E-3</v>
      </c>
      <c r="P35">
        <v>64.3</v>
      </c>
      <c r="T35">
        <v>196</v>
      </c>
      <c r="V35">
        <v>0.61403508771929827</v>
      </c>
      <c r="W35">
        <v>85.5</v>
      </c>
    </row>
    <row r="36" spans="5:23" x14ac:dyDescent="0.2">
      <c r="E36">
        <v>904</v>
      </c>
      <c r="G36">
        <v>0.42326732673267331</v>
      </c>
      <c r="H36">
        <v>80.8</v>
      </c>
      <c r="I36">
        <v>24.49</v>
      </c>
      <c r="J36">
        <v>9.3699999999999992</v>
      </c>
      <c r="M36">
        <v>904</v>
      </c>
      <c r="T36">
        <v>904</v>
      </c>
      <c r="V36">
        <v>0.334619093539055</v>
      </c>
      <c r="W36">
        <v>103.7</v>
      </c>
    </row>
    <row r="37" spans="5:23" x14ac:dyDescent="0.2">
      <c r="E37">
        <v>69</v>
      </c>
      <c r="G37">
        <v>0.43648960739030029</v>
      </c>
      <c r="H37">
        <v>86.6</v>
      </c>
      <c r="I37">
        <v>24.27</v>
      </c>
      <c r="J37">
        <v>11</v>
      </c>
      <c r="M37">
        <v>69</v>
      </c>
      <c r="T37">
        <v>69</v>
      </c>
      <c r="V37">
        <v>0.29729729729729726</v>
      </c>
      <c r="W37">
        <v>118.4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LL sample</vt:lpstr>
      <vt:lpstr>LL test</vt:lpstr>
      <vt:lpstr>DD sample</vt:lpstr>
      <vt:lpstr>DD test</vt:lpstr>
      <vt:lpstr>LD sample</vt:lpstr>
      <vt:lpstr>LD test</vt:lpstr>
      <vt:lpstr>RC005RC009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2021-02-09T16:12:11Z</dcterms:created>
  <dcterms:modified xsi:type="dcterms:W3CDTF">2024-08-21T10:09:46Z</dcterms:modified>
</cp:coreProperties>
</file>