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31" documentId="8_{0B9A9160-4743-D842-937A-019ACC0BC2EA}" xr6:coauthVersionLast="47" xr6:coauthVersionMax="47" xr10:uidLastSave="{40839DDA-F95D-47D8-95D9-2D73A712FC49}"/>
  <bookViews>
    <workbookView xWindow="16920" yWindow="500" windowWidth="17920" windowHeight="2038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L54" i="8" l="1"/>
  <c r="C3" i="2"/>
  <c r="C4" i="2"/>
  <c r="C2" i="2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Q54" i="8"/>
  <c r="L8" i="7"/>
  <c r="L9" i="7"/>
  <c r="L10" i="7"/>
  <c r="C3" i="3"/>
  <c r="C4" i="3"/>
  <c r="D4" i="3" s="1"/>
  <c r="C31" i="4" s="1"/>
  <c r="H3" i="3"/>
  <c r="N55" i="8" l="1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P8" i="7" s="1"/>
  <c r="G2" i="4"/>
  <c r="H2" i="4" s="1"/>
  <c r="G29" i="4"/>
  <c r="H29" i="4" s="1"/>
  <c r="C2" i="4"/>
  <c r="D2" i="4" s="1"/>
  <c r="C29" i="4"/>
  <c r="D29" i="4" s="1"/>
  <c r="O10" i="3"/>
  <c r="C6" i="4"/>
  <c r="D6" i="4" s="1"/>
  <c r="D30" i="4"/>
  <c r="C7" i="4"/>
  <c r="D7" i="4" s="1"/>
  <c r="D31" i="4"/>
  <c r="I4" i="3"/>
  <c r="M9" i="7"/>
  <c r="N9" i="7" s="1"/>
  <c r="M8" i="7"/>
  <c r="N8" i="7" s="1"/>
  <c r="S8" i="8" s="1"/>
  <c r="P10" i="3"/>
  <c r="O9" i="3"/>
  <c r="D4" i="4"/>
  <c r="O8" i="3"/>
  <c r="C3" i="4"/>
  <c r="D3" i="4" s="1"/>
  <c r="G3" i="4"/>
  <c r="H3" i="4" s="1"/>
  <c r="P8" i="3"/>
  <c r="M10" i="7"/>
  <c r="N10" i="7" s="1"/>
  <c r="S10" i="8" s="1"/>
  <c r="C5" i="4"/>
  <c r="D5" i="4" s="1"/>
  <c r="N61" i="8" l="1"/>
  <c r="P9" i="3"/>
  <c r="G31" i="4"/>
  <c r="H31" i="4" s="1"/>
  <c r="S16" i="8"/>
  <c r="S9" i="8"/>
  <c r="S15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<sst xmlns="http://schemas.openxmlformats.org/spreadsheetml/2006/main" count="138" uniqueCount="100">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</sst>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>
        <v>1.24356E-8</v>
      </c>
      <c r="C2" s="8">
        <f>B2*1000000</f>
        <v>1.24356E-2</v>
      </c>
    </row>
    <row r="3" spans="1:5">
      <c r="A3" s="1">
        <v>2.5000000000000001E-2</v>
      </c>
      <c r="B3" s="7">
        <v>1.0731899999999999E-8</v>
      </c>
      <c r="C3" s="8">
        <f t="shared" ref="C3" si="0">B3*1000000</f>
        <v>1.0731899999999999E-2</v>
      </c>
    </row>
    <row r="4" spans="1:5">
      <c r="A4" s="1">
        <v>0.05</v>
      </c>
      <c r="B4" s="7">
        <v>8.9061899999999998E-9</v>
      </c>
      <c r="C4" s="8">
        <f>B4*1000000</f>
        <v>8.9061899999999996E-3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>
        <v>-5.39764E-9</v>
      </c>
      <c r="C2" s="8">
        <f>B2*1000000</f>
        <v>-5.3976399999999996E-3</v>
      </c>
    </row>
    <row r="3" spans="1:4">
      <c r="A3" s="1">
        <v>2.5000000000000001E-2</v>
      </c>
      <c r="B3" s="7">
        <v>-5.7600099999999998E-9</v>
      </c>
      <c r="C3" s="8">
        <f t="shared" ref="C3:C4" si="0">B3*1000000</f>
        <v>-5.7600099999999994E-3</v>
      </c>
    </row>
    <row r="4" spans="1:4">
      <c r="A4" s="1">
        <v>0.05</v>
      </c>
      <c r="B4" s="7">
        <v>-6.4229399999999997E-9</v>
      </c>
      <c r="C4" s="8">
        <f t="shared" si="0"/>
        <v>-6.4229399999999994E-3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2" sqref="G2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B2">
        <v>4.1660000000000003E-2</v>
      </c>
      <c r="C2">
        <f t="shared" ref="C2:C4" si="0">B2*0.5</f>
        <v>2.0830000000000001E-2</v>
      </c>
      <c r="D2">
        <f>C2+0.025247382</f>
        <v>4.6077382E-2</v>
      </c>
      <c r="F2" s="1">
        <v>0.01</v>
      </c>
      <c r="G2">
        <v>6.7599999999999993E-2</v>
      </c>
      <c r="H2">
        <f t="shared" ref="H2:H4" si="1">G2*0.5</f>
        <v>3.3799999999999997E-2</v>
      </c>
      <c r="I2">
        <f>H2+0.025247382</f>
        <v>5.9047381999999995E-2</v>
      </c>
      <c r="K2">
        <f>LOG(A2)</f>
        <v>-2</v>
      </c>
    </row>
    <row r="3" spans="1:16">
      <c r="A3" s="1">
        <v>2.5000000000000001E-2</v>
      </c>
      <c r="B3">
        <v>4.1660000000000003E-2</v>
      </c>
      <c r="C3">
        <f t="shared" si="0"/>
        <v>2.0830000000000001E-2</v>
      </c>
      <c r="D3">
        <f>C3+0.025247382</f>
        <v>4.6077382E-2</v>
      </c>
      <c r="F3" s="1">
        <v>2.5000000000000001E-2</v>
      </c>
      <c r="G3">
        <v>6.7599999999999993E-2</v>
      </c>
      <c r="H3">
        <f t="shared" si="1"/>
        <v>3.3799999999999997E-2</v>
      </c>
      <c r="I3">
        <f t="shared" ref="I3:I4" si="2">H3+0.025247382</f>
        <v>5.9047381999999995E-2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6.4099999999999999E-3</v>
      </c>
      <c r="C4">
        <f t="shared" si="0"/>
        <v>3.2049999999999999E-3</v>
      </c>
      <c r="D4">
        <f>C4+0.025247382</f>
        <v>2.8452381999999998E-2</v>
      </c>
      <c r="F4" s="1">
        <v>0.05</v>
      </c>
      <c r="G4">
        <v>5.7529999999999998E-2</v>
      </c>
      <c r="H4">
        <f t="shared" si="1"/>
        <v>2.8764999999999999E-2</v>
      </c>
      <c r="I4">
        <f t="shared" si="2"/>
        <v>5.4012381999999998E-2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4.6077382E-2</v>
      </c>
      <c r="P8">
        <f>I3</f>
        <v>5.9047381999999995E-2</v>
      </c>
    </row>
    <row r="9" spans="1:16">
      <c r="A9" s="1"/>
      <c r="F9" s="1"/>
      <c r="N9" s="2">
        <v>0.2</v>
      </c>
      <c r="O9">
        <f>D4</f>
        <v>2.8452381999999998E-2</v>
      </c>
      <c r="P9">
        <f>I4</f>
        <v>5.4012381999999998E-2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2.4843254666666665E-2</v>
      </c>
      <c r="P11">
        <f>AVERAGE(P8:P10)</f>
        <v>3.7686588E-2</v>
      </c>
    </row>
    <row r="12" spans="1:16">
      <c r="A12" s="1"/>
      <c r="F12" s="1"/>
      <c r="N12" s="2" t="s">
        <v>12</v>
      </c>
      <c r="O12">
        <f>_xlfn.STDEV.S(O8:O10)</f>
        <v>2.3249744795903488E-2</v>
      </c>
      <c r="P12">
        <f>_xlfn.STDEV.S(P8:P10)</f>
        <v>3.2734492398100633E-2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4.6077382E-2</v>
      </c>
      <c r="D2">
        <f>B2-C2</f>
        <v>3.8002618000000002E-2</v>
      </c>
      <c r="F2">
        <v>4.4400000000000002E-2</v>
      </c>
      <c r="G2">
        <f>'E half'!I2</f>
        <v>5.9047381999999995E-2</v>
      </c>
      <c r="H2">
        <f>F2-G2</f>
        <v>-1.4647381999999994E-2</v>
      </c>
    </row>
    <row r="3" spans="1:13">
      <c r="A3" s="1">
        <v>0.1</v>
      </c>
      <c r="B3">
        <v>9.171E-2</v>
      </c>
      <c r="C3">
        <f>'E half'!D3</f>
        <v>4.6077382E-2</v>
      </c>
      <c r="D3">
        <f t="shared" ref="D3:D23" si="0">B3-C3</f>
        <v>4.5632618E-2</v>
      </c>
      <c r="F3">
        <v>4.4400000000000002E-2</v>
      </c>
      <c r="G3">
        <f>'E half'!I3</f>
        <v>5.9047381999999995E-2</v>
      </c>
      <c r="H3">
        <f t="shared" ref="H3:H23" si="1">F3-G3</f>
        <v>-1.4647381999999994E-2</v>
      </c>
    </row>
    <row r="4" spans="1:13">
      <c r="A4" s="1">
        <v>0.2</v>
      </c>
      <c r="B4">
        <v>7.9500000000000001E-2</v>
      </c>
      <c r="C4">
        <f>'E half'!D4</f>
        <v>2.8452381999999998E-2</v>
      </c>
      <c r="D4">
        <f t="shared" si="0"/>
        <v>5.1047618000000003E-2</v>
      </c>
      <c r="F4">
        <v>4.5929999999999999E-2</v>
      </c>
      <c r="G4">
        <f>'E half'!I4</f>
        <v>5.4012381999999998E-2</v>
      </c>
      <c r="H4">
        <f t="shared" si="1"/>
        <v>-8.0823819999999991E-3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4.1660000000000003E-2</v>
      </c>
      <c r="C29">
        <f>'E half'!D2</f>
        <v>4.6077382E-2</v>
      </c>
      <c r="D29">
        <f t="shared" ref="D29:D31" si="2">B29-C29</f>
        <v>-4.4173819999999975E-3</v>
      </c>
      <c r="F29">
        <f>'E half'!G2</f>
        <v>6.7599999999999993E-2</v>
      </c>
      <c r="G29">
        <f>'E half'!I2</f>
        <v>5.9047381999999995E-2</v>
      </c>
      <c r="H29">
        <f t="shared" ref="H29:H31" si="3">F29-G29</f>
        <v>8.5526179999999979E-3</v>
      </c>
    </row>
    <row r="30" spans="1:8">
      <c r="A30" s="1">
        <v>2.5000000000000001E-2</v>
      </c>
      <c r="B30">
        <f>'E half'!B3</f>
        <v>4.1660000000000003E-2</v>
      </c>
      <c r="C30">
        <f>'E half'!D3</f>
        <v>4.6077382E-2</v>
      </c>
      <c r="D30">
        <f t="shared" si="2"/>
        <v>-4.4173819999999975E-3</v>
      </c>
      <c r="F30">
        <f>'E half'!G3</f>
        <v>6.7599999999999993E-2</v>
      </c>
      <c r="G30">
        <f>'E half'!I3</f>
        <v>5.9047381999999995E-2</v>
      </c>
      <c r="H30">
        <f t="shared" si="3"/>
        <v>8.5526179999999979E-3</v>
      </c>
    </row>
    <row r="31" spans="1:8">
      <c r="A31" s="1">
        <v>0.05</v>
      </c>
      <c r="B31">
        <f>'E half'!B4</f>
        <v>6.4099999999999999E-3</v>
      </c>
      <c r="C31">
        <f>'E half'!D4</f>
        <v>2.8452381999999998E-2</v>
      </c>
      <c r="D31">
        <f t="shared" si="2"/>
        <v>-2.2042381999999999E-2</v>
      </c>
      <c r="F31">
        <f>'E half'!G4</f>
        <v>5.7529999999999998E-2</v>
      </c>
      <c r="G31">
        <f>'E half'!I4</f>
        <v>5.4012381999999998E-2</v>
      </c>
      <c r="H31">
        <f t="shared" si="3"/>
        <v>3.5176180000000001E-3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P9" sqref="P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4.1660000000000003E-2</v>
      </c>
      <c r="K8">
        <f>'E half'!G2</f>
        <v>6.7599999999999993E-2</v>
      </c>
      <c r="L8">
        <f t="shared" ref="L8:L10" si="0">J8-K8</f>
        <v>-2.5939999999999991E-2</v>
      </c>
      <c r="M8">
        <f>L8*E24</f>
        <v>0.25685831867954118</v>
      </c>
      <c r="N8">
        <f>G16*EXP(M8)</f>
        <v>1.1243944929559806</v>
      </c>
      <c r="P8">
        <f>'PSI graph'!Q8</f>
        <v>911681284.75139844</v>
      </c>
    </row>
    <row r="9" spans="1:17">
      <c r="I9" s="1">
        <v>2.5000000000000001E-2</v>
      </c>
      <c r="J9">
        <f>'E half'!B3</f>
        <v>4.1660000000000003E-2</v>
      </c>
      <c r="K9">
        <f>'E half'!G3</f>
        <v>6.7599999999999993E-2</v>
      </c>
      <c r="L9">
        <f t="shared" si="0"/>
        <v>-2.5939999999999991E-2</v>
      </c>
      <c r="M9">
        <f>L9*E24</f>
        <v>0.25685831867954118</v>
      </c>
      <c r="N9">
        <f>G16*EXP(M9)</f>
        <v>1.1243944929559806</v>
      </c>
      <c r="P9">
        <f>'PSI graph'!Q9</f>
        <v>668206879.69234848</v>
      </c>
    </row>
    <row r="10" spans="1:17">
      <c r="I10" s="1">
        <v>0.05</v>
      </c>
      <c r="J10">
        <f>'E half'!B4</f>
        <v>6.4099999999999999E-3</v>
      </c>
      <c r="K10">
        <f>'E half'!G4</f>
        <v>5.7529999999999998E-2</v>
      </c>
      <c r="L10">
        <f t="shared" si="0"/>
        <v>-5.1119999999999999E-2</v>
      </c>
      <c r="M10">
        <f>L10*E24</f>
        <v>0.5061911045064823</v>
      </c>
      <c r="N10">
        <f>G16*EXP(M10)</f>
        <v>1.4427881374273295</v>
      </c>
      <c r="P10">
        <f>'PSI graph'!Q10</f>
        <v>567416575.73129117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H2" zoomScale="114" workbookViewId="0">
      <selection activeCell="L17" sqref="L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1" t="s">
        <v>65</v>
      </c>
      <c r="P4" s="11"/>
      <c r="Q4" s="11"/>
      <c r="R4" s="11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>
        <v>9.6689740155077003E-19</v>
      </c>
      <c r="M8" s="7"/>
      <c r="O8" s="7">
        <f>K8*L8*303117.6102</f>
        <v>2.9308362966665917E-15</v>
      </c>
      <c r="P8">
        <f t="shared" ref="P8:P17" si="0">O8/2436.002</f>
        <v>1.2031337809519827E-18</v>
      </c>
      <c r="Q8">
        <f>P8^-0.5</f>
        <v>911681284.75139844</v>
      </c>
      <c r="S8" s="7">
        <f>PSI!N8/Q8</f>
        <v>1.2333197047722504E-9</v>
      </c>
      <c r="T8" s="7">
        <f>AVERAGE(S6:S10)</f>
        <v>1.8195852002745305E-9</v>
      </c>
      <c r="V8" s="7"/>
    </row>
    <row r="9" spans="1:22">
      <c r="A9" s="1" t="s">
        <v>73</v>
      </c>
      <c r="B9" s="1"/>
      <c r="K9" s="1">
        <v>2.5000000000000001E-2</v>
      </c>
      <c r="L9" s="7">
        <v>7.1995371685449795E-19</v>
      </c>
      <c r="M9" s="7"/>
      <c r="O9">
        <f t="shared" ref="O9:O12" si="1">K9*L9*303117.6102</f>
        <v>5.4557662526885719E-15</v>
      </c>
      <c r="P9">
        <f t="shared" si="0"/>
        <v>2.2396394800532067E-18</v>
      </c>
      <c r="Q9">
        <f t="shared" ref="Q9:Q17" si="2">P9^-0.5</f>
        <v>668206879.69234848</v>
      </c>
      <c r="S9" s="7">
        <f>PSI!N9/Q9</f>
        <v>1.6827041551467819E-9</v>
      </c>
    </row>
    <row r="10" spans="1:22">
      <c r="A10" s="1"/>
      <c r="B10" s="1"/>
      <c r="K10" s="1">
        <v>0.05</v>
      </c>
      <c r="L10" s="7">
        <v>4.9922052291917697E-19</v>
      </c>
      <c r="M10" s="7"/>
      <c r="O10">
        <f t="shared" si="1"/>
        <v>7.5661265935027629E-15</v>
      </c>
      <c r="P10">
        <f t="shared" si="0"/>
        <v>3.1059607477755615E-18</v>
      </c>
      <c r="Q10">
        <f t="shared" si="2"/>
        <v>567416575.73129117</v>
      </c>
      <c r="S10" s="7">
        <f>PSI!N10/Q10</f>
        <v>2.5427317409045587E-9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1.83368419805023E-19</v>
      </c>
      <c r="M15" s="1"/>
      <c r="O15" s="7">
        <f>K15*L15*303117.6102</f>
        <v>5.5582197197448923E-16</v>
      </c>
      <c r="P15">
        <f t="shared" si="0"/>
        <v>2.2816975190270338E-19</v>
      </c>
      <c r="Q15">
        <f t="shared" si="2"/>
        <v>2093490357.5772896</v>
      </c>
      <c r="S15" s="7">
        <f>PSI!N8/Q15</f>
        <v>5.3709083917501118E-10</v>
      </c>
      <c r="T15" s="7">
        <f>AVERAGE(S13:S17)</f>
        <v>1.0916856803161651E-9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2.0863251320038199E-19</v>
      </c>
      <c r="O16" s="7">
        <f>K16*L16*303117.6102</f>
        <v>1.5810047202829936E-15</v>
      </c>
      <c r="P16">
        <f t="shared" si="0"/>
        <v>6.4901618318991262E-19</v>
      </c>
      <c r="Q16">
        <f t="shared" si="2"/>
        <v>1241287085.539607</v>
      </c>
      <c r="S16" s="7">
        <f>PSI!N9/Q16</f>
        <v>9.0582952650892087E-10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2.5918333806761898E-19</v>
      </c>
      <c r="O17" s="7">
        <f>K17*L17*303117.6102</f>
        <v>3.9281517019357679E-15</v>
      </c>
      <c r="P17">
        <f t="shared" si="0"/>
        <v>1.6125404256383073E-18</v>
      </c>
      <c r="Q17">
        <f t="shared" si="2"/>
        <v>787489359.77660549</v>
      </c>
      <c r="S17" s="7">
        <f>PSI!N10/Q17</f>
        <v>1.8321366752645632E-9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</row>
    <row r="20" spans="4:19">
      <c r="D20" s="1"/>
      <c r="E20" s="1"/>
      <c r="F20" s="1"/>
      <c r="G20" s="1"/>
      <c r="H20" s="1"/>
      <c r="I20" s="1"/>
      <c r="J20" s="1"/>
      <c r="K20" s="1"/>
      <c r="L20" s="7"/>
    </row>
    <row r="21" spans="4:19">
      <c r="K21" s="1"/>
      <c r="L21" s="7"/>
    </row>
    <row r="22" spans="4:19">
      <c r="K22" s="1"/>
      <c r="L22" s="7"/>
    </row>
    <row r="23" spans="4:19">
      <c r="K23" s="1"/>
      <c r="L23" s="7"/>
    </row>
    <row r="24" spans="4:19">
      <c r="K24" s="1"/>
      <c r="L24" s="7"/>
    </row>
    <row r="25" spans="4:19">
      <c r="K25" s="1"/>
      <c r="L25" s="7"/>
    </row>
    <row r="26" spans="4:19">
      <c r="K26" s="1"/>
      <c r="L26" s="7"/>
    </row>
    <row r="27" spans="4:19">
      <c r="K27" s="1"/>
    </row>
    <row r="28" spans="4:19">
      <c r="L28" s="7"/>
    </row>
    <row r="33" spans="12:17">
      <c r="L33" s="7"/>
      <c r="O33" s="7"/>
      <c r="P33" s="7"/>
      <c r="Q33" s="7"/>
    </row>
    <row r="34" spans="12:17">
      <c r="N34" s="9"/>
      <c r="O34" s="10"/>
      <c r="P34" s="10"/>
    </row>
    <row r="36" spans="12:17">
      <c r="N36" s="9"/>
      <c r="O36" s="10"/>
      <c r="P36" s="10"/>
    </row>
    <row r="38" spans="12:17">
      <c r="N38" s="9"/>
      <c r="O38" s="10"/>
      <c r="P38" s="10"/>
    </row>
    <row r="40" spans="12:17">
      <c r="N40" s="9"/>
      <c r="O40" s="10"/>
      <c r="P40" s="10"/>
    </row>
    <row r="44" spans="12:17">
      <c r="O44" s="7"/>
      <c r="P44" s="7"/>
      <c r="Q44" s="7"/>
    </row>
    <row r="45" spans="12:17">
      <c r="N45" s="9"/>
      <c r="O45" s="10"/>
      <c r="P45" s="10"/>
      <c r="Q45" s="10"/>
    </row>
    <row r="47" spans="12:17">
      <c r="N47" s="9"/>
      <c r="O47" s="10"/>
      <c r="P47" s="10"/>
      <c r="Q47" s="10"/>
    </row>
    <row r="49" spans="12:17">
      <c r="N49" s="9"/>
      <c r="O49" s="10"/>
      <c r="P49" s="10"/>
      <c r="Q49" s="10"/>
    </row>
    <row r="51" spans="12:17">
      <c r="N51" s="9"/>
      <c r="O51" s="10"/>
      <c r="P51" s="10"/>
      <c r="Q51" s="10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9.8330941292696376E-10</v>
      </c>
    </row>
    <row r="55" spans="12:17">
      <c r="N55" s="9">
        <f>N54*O54*P54*Q54</f>
        <v>7.3015750102971053E-10</v>
      </c>
      <c r="O55" s="10"/>
      <c r="P55" s="10"/>
      <c r="Q55" s="10"/>
    </row>
    <row r="57" spans="12:17">
      <c r="N57" s="10" t="e">
        <f>N55/M29</f>
        <v>#DIV/0!</v>
      </c>
      <c r="O57" s="10"/>
      <c r="P57" s="10"/>
      <c r="Q57" s="10"/>
    </row>
    <row r="59" spans="12:17">
      <c r="N59" s="9" t="e">
        <f>L54/N57</f>
        <v>#DIV/0!</v>
      </c>
      <c r="O59" s="10"/>
      <c r="P59" s="10"/>
      <c r="Q59" s="10"/>
    </row>
    <row r="61" spans="12:17">
      <c r="N61" s="9" t="e">
        <f>N59/Q8</f>
        <v>#DIV/0!</v>
      </c>
      <c r="O61" s="10"/>
      <c r="P61" s="10"/>
      <c r="Q61" s="10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9">
        <f>N65*O65*P65*Q65</f>
        <v>0</v>
      </c>
      <c r="O66" s="10"/>
      <c r="P66" s="10"/>
      <c r="Q66" s="10"/>
    </row>
    <row r="68" spans="12:17">
      <c r="N68" s="9" t="e">
        <f>N66/M29</f>
        <v>#DIV/0!</v>
      </c>
      <c r="O68" s="10"/>
      <c r="P68" s="10"/>
      <c r="Q68" s="10"/>
    </row>
    <row r="70" spans="12:17">
      <c r="N70" s="9" t="e">
        <f>L65/N68</f>
        <v>#DIV/0!</v>
      </c>
      <c r="O70" s="10"/>
      <c r="P70" s="10"/>
      <c r="Q70" s="10"/>
    </row>
    <row r="72" spans="12:17">
      <c r="N72" s="9" t="e">
        <f>N70/Q7</f>
        <v>#DIV/0!</v>
      </c>
      <c r="O72" s="10"/>
      <c r="P72" s="10"/>
      <c r="Q72" s="10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9">
        <f>N75*O75*P75*Q75</f>
        <v>0</v>
      </c>
      <c r="O77" s="10"/>
      <c r="P77" s="10"/>
      <c r="Q77" s="10"/>
    </row>
    <row r="79" spans="12:17">
      <c r="N79" s="9" t="e">
        <f>N77/M29</f>
        <v>#DIV/0!</v>
      </c>
      <c r="O79" s="10"/>
      <c r="P79" s="10"/>
      <c r="Q79" s="10"/>
    </row>
    <row r="81" spans="14:17">
      <c r="N81" s="9" t="e">
        <f>L75/N79</f>
        <v>#DIV/0!</v>
      </c>
      <c r="O81" s="10"/>
      <c r="P81" s="10"/>
      <c r="Q81" s="10"/>
    </row>
    <row r="83" spans="14:17">
      <c r="N83" s="9" t="e">
        <f>N81/Q6</f>
        <v>#DIV/0!</v>
      </c>
      <c r="O83" s="10"/>
      <c r="P83" s="10"/>
      <c r="Q83" s="10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2023-09-17T14:23:26Z</dcterms:modified>
  <cp:category/>
  <cp:contentStatus/>
</cp:coreProperties>
</file>