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drawings/drawing2.xml" ContentType="application/vnd.openxmlformats-officedocument.drawing+xml"/>
  <Override PartName="/xl/embeddings/oleObject5.bin" ContentType="application/vnd.openxmlformats-officedocument.oleObject"/>
  <Override PartName="/xl/drawings/drawing3.xml" ContentType="application/vnd.openxmlformats-officedocument.drawing+xml"/>
  <Override PartName="/xl/embeddings/oleObject6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zrjc\Dropbox\PostDoc work\Data\Innovate RNA delivery\siRNA - anti fLuc\"/>
    </mc:Choice>
  </mc:AlternateContent>
  <xr:revisionPtr revIDLastSave="0" documentId="13_ncr:1_{738EF53B-2C6F-4A2F-9011-054FA811B0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D" sheetId="2" r:id="rId1"/>
    <sheet name="3D" sheetId="4" r:id="rId2"/>
    <sheet name="Compiled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1" i="4" l="1"/>
  <c r="C60" i="4"/>
  <c r="V6" i="4"/>
  <c r="Y8" i="4"/>
  <c r="P19" i="4" s="1"/>
  <c r="P18" i="4"/>
  <c r="X7" i="4"/>
  <c r="C15" i="4"/>
  <c r="F20" i="4" s="1"/>
  <c r="F15" i="4"/>
  <c r="X10" i="4" s="1"/>
  <c r="V7" i="4"/>
  <c r="Q7" i="4"/>
  <c r="S5" i="4"/>
  <c r="P5" i="4"/>
  <c r="C18" i="4"/>
  <c r="Y9" i="4"/>
  <c r="D60" i="4"/>
  <c r="M37" i="4"/>
  <c r="J48" i="4" s="1"/>
  <c r="H48" i="4"/>
  <c r="I48" i="4"/>
  <c r="F49" i="4"/>
  <c r="G49" i="4"/>
  <c r="D50" i="4"/>
  <c r="E50" i="4"/>
  <c r="L50" i="4"/>
  <c r="C51" i="4"/>
  <c r="I51" i="4"/>
  <c r="J51" i="4"/>
  <c r="K51" i="4"/>
  <c r="L51" i="4"/>
  <c r="C52" i="4"/>
  <c r="M58" i="4" s="1"/>
  <c r="D52" i="4"/>
  <c r="E52" i="4"/>
  <c r="F52" i="4"/>
  <c r="G52" i="4"/>
  <c r="H52" i="4"/>
  <c r="P58" i="4" s="1"/>
  <c r="I52" i="4"/>
  <c r="S58" i="4" s="1"/>
  <c r="J52" i="4"/>
  <c r="K52" i="4"/>
  <c r="L52" i="4"/>
  <c r="D47" i="4"/>
  <c r="E47" i="4"/>
  <c r="F47" i="4"/>
  <c r="G47" i="4"/>
  <c r="G56" i="4" s="1"/>
  <c r="H47" i="4"/>
  <c r="I47" i="4"/>
  <c r="J47" i="4"/>
  <c r="K47" i="4"/>
  <c r="L47" i="4"/>
  <c r="C47" i="4"/>
  <c r="M38" i="4"/>
  <c r="C23" i="4"/>
  <c r="H19" i="4"/>
  <c r="I19" i="4"/>
  <c r="G20" i="4"/>
  <c r="L21" i="4"/>
  <c r="C22" i="4"/>
  <c r="J22" i="4"/>
  <c r="K22" i="4"/>
  <c r="J23" i="4"/>
  <c r="C16" i="4"/>
  <c r="C16" i="2"/>
  <c r="Y58" i="3"/>
  <c r="X58" i="3"/>
  <c r="Y57" i="3"/>
  <c r="X57" i="3"/>
  <c r="Y56" i="3"/>
  <c r="X56" i="3"/>
  <c r="V58" i="3"/>
  <c r="U58" i="3"/>
  <c r="V57" i="3"/>
  <c r="U57" i="3"/>
  <c r="V56" i="3"/>
  <c r="U56" i="3"/>
  <c r="S58" i="3"/>
  <c r="R58" i="3"/>
  <c r="S57" i="3"/>
  <c r="R57" i="3"/>
  <c r="S56" i="3"/>
  <c r="R56" i="3"/>
  <c r="O57" i="3"/>
  <c r="P57" i="3"/>
  <c r="O58" i="3"/>
  <c r="P58" i="3"/>
  <c r="P56" i="3"/>
  <c r="O56" i="3"/>
  <c r="M58" i="3"/>
  <c r="L58" i="3"/>
  <c r="M57" i="3"/>
  <c r="L57" i="3"/>
  <c r="M56" i="3"/>
  <c r="L56" i="3"/>
  <c r="J58" i="3"/>
  <c r="I58" i="3"/>
  <c r="J57" i="3"/>
  <c r="I57" i="3"/>
  <c r="J56" i="3"/>
  <c r="I56" i="3"/>
  <c r="G58" i="3"/>
  <c r="F58" i="3"/>
  <c r="G57" i="3"/>
  <c r="F57" i="3"/>
  <c r="G56" i="3"/>
  <c r="F56" i="3"/>
  <c r="C57" i="3"/>
  <c r="D57" i="3"/>
  <c r="C58" i="3"/>
  <c r="D58" i="3"/>
  <c r="D56" i="3"/>
  <c r="C56" i="3"/>
  <c r="I49" i="3"/>
  <c r="Y51" i="3"/>
  <c r="X51" i="3"/>
  <c r="Y50" i="3"/>
  <c r="X50" i="3"/>
  <c r="Y49" i="3"/>
  <c r="X49" i="3"/>
  <c r="V51" i="3"/>
  <c r="U51" i="3"/>
  <c r="V50" i="3"/>
  <c r="U50" i="3"/>
  <c r="V49" i="3"/>
  <c r="U49" i="3"/>
  <c r="S51" i="3"/>
  <c r="R51" i="3"/>
  <c r="S50" i="3"/>
  <c r="R50" i="3"/>
  <c r="S49" i="3"/>
  <c r="R49" i="3"/>
  <c r="O50" i="3"/>
  <c r="P50" i="3"/>
  <c r="O51" i="3"/>
  <c r="P51" i="3"/>
  <c r="P49" i="3"/>
  <c r="O49" i="3"/>
  <c r="M51" i="3"/>
  <c r="L51" i="3"/>
  <c r="M50" i="3"/>
  <c r="L50" i="3"/>
  <c r="M49" i="3"/>
  <c r="L49" i="3"/>
  <c r="J51" i="3"/>
  <c r="I51" i="3"/>
  <c r="J50" i="3"/>
  <c r="I50" i="3"/>
  <c r="J49" i="3"/>
  <c r="G51" i="3"/>
  <c r="F51" i="3"/>
  <c r="G50" i="3"/>
  <c r="F50" i="3"/>
  <c r="G49" i="3"/>
  <c r="F49" i="3"/>
  <c r="C50" i="3"/>
  <c r="D50" i="3"/>
  <c r="C51" i="3"/>
  <c r="D51" i="3"/>
  <c r="D49" i="3"/>
  <c r="C49" i="3"/>
  <c r="AE174" i="2"/>
  <c r="AD174" i="2"/>
  <c r="AD173" i="2"/>
  <c r="AE173" i="2"/>
  <c r="AE172" i="2"/>
  <c r="AD172" i="2"/>
  <c r="Q173" i="2"/>
  <c r="AA181" i="2"/>
  <c r="Z181" i="2"/>
  <c r="X181" i="2"/>
  <c r="W181" i="2"/>
  <c r="U181" i="2"/>
  <c r="T181" i="2"/>
  <c r="R181" i="2"/>
  <c r="Q181" i="2"/>
  <c r="AA180" i="2"/>
  <c r="Z180" i="2"/>
  <c r="X180" i="2"/>
  <c r="W180" i="2"/>
  <c r="U180" i="2"/>
  <c r="T180" i="2"/>
  <c r="R180" i="2"/>
  <c r="Q180" i="2"/>
  <c r="AA179" i="2"/>
  <c r="Z179" i="2"/>
  <c r="X179" i="2"/>
  <c r="W179" i="2"/>
  <c r="U179" i="2"/>
  <c r="T179" i="2"/>
  <c r="R179" i="2"/>
  <c r="Q179" i="2"/>
  <c r="AA175" i="2"/>
  <c r="Z175" i="2"/>
  <c r="X175" i="2"/>
  <c r="W175" i="2"/>
  <c r="U175" i="2"/>
  <c r="T175" i="2"/>
  <c r="R175" i="2"/>
  <c r="Q175" i="2"/>
  <c r="AA174" i="2"/>
  <c r="Z174" i="2"/>
  <c r="X174" i="2"/>
  <c r="W174" i="2"/>
  <c r="U174" i="2"/>
  <c r="T174" i="2"/>
  <c r="R174" i="2"/>
  <c r="Q174" i="2"/>
  <c r="AA173" i="2"/>
  <c r="Z173" i="2"/>
  <c r="X173" i="2"/>
  <c r="W173" i="2"/>
  <c r="U173" i="2"/>
  <c r="T173" i="2"/>
  <c r="R173" i="2"/>
  <c r="AB169" i="2"/>
  <c r="AA169" i="2"/>
  <c r="Z169" i="2"/>
  <c r="Y169" i="2"/>
  <c r="X169" i="2"/>
  <c r="W169" i="2"/>
  <c r="V169" i="2"/>
  <c r="U169" i="2"/>
  <c r="T169" i="2"/>
  <c r="S169" i="2"/>
  <c r="R169" i="2"/>
  <c r="Q169" i="2"/>
  <c r="AB168" i="2"/>
  <c r="AA168" i="2"/>
  <c r="Z168" i="2"/>
  <c r="Y168" i="2"/>
  <c r="X168" i="2"/>
  <c r="W168" i="2"/>
  <c r="V168" i="2"/>
  <c r="U168" i="2"/>
  <c r="T168" i="2"/>
  <c r="S168" i="2"/>
  <c r="R168" i="2"/>
  <c r="Q168" i="2"/>
  <c r="AB167" i="2"/>
  <c r="AA167" i="2"/>
  <c r="Z167" i="2"/>
  <c r="Y167" i="2"/>
  <c r="X167" i="2"/>
  <c r="W167" i="2"/>
  <c r="V167" i="2"/>
  <c r="U167" i="2"/>
  <c r="T167" i="2"/>
  <c r="S167" i="2"/>
  <c r="R167" i="2"/>
  <c r="Q167" i="2"/>
  <c r="AB165" i="2"/>
  <c r="AA165" i="2"/>
  <c r="Z165" i="2"/>
  <c r="Y165" i="2"/>
  <c r="X165" i="2"/>
  <c r="W165" i="2"/>
  <c r="V165" i="2"/>
  <c r="U165" i="2"/>
  <c r="T165" i="2"/>
  <c r="S165" i="2"/>
  <c r="R165" i="2"/>
  <c r="Q165" i="2"/>
  <c r="AB164" i="2"/>
  <c r="AA164" i="2"/>
  <c r="Z164" i="2"/>
  <c r="Y164" i="2"/>
  <c r="X164" i="2"/>
  <c r="W164" i="2"/>
  <c r="V164" i="2"/>
  <c r="U164" i="2"/>
  <c r="T164" i="2"/>
  <c r="S164" i="2"/>
  <c r="R164" i="2"/>
  <c r="Q164" i="2"/>
  <c r="AB163" i="2"/>
  <c r="AA163" i="2"/>
  <c r="Z163" i="2"/>
  <c r="Y163" i="2"/>
  <c r="X163" i="2"/>
  <c r="W163" i="2"/>
  <c r="V163" i="2"/>
  <c r="U163" i="2"/>
  <c r="T163" i="2"/>
  <c r="S163" i="2"/>
  <c r="R163" i="2"/>
  <c r="Q163" i="2"/>
  <c r="AA161" i="2"/>
  <c r="Z161" i="2"/>
  <c r="Y161" i="2"/>
  <c r="W161" i="2"/>
  <c r="V161" i="2"/>
  <c r="U161" i="2"/>
  <c r="S161" i="2"/>
  <c r="R161" i="2"/>
  <c r="Q161" i="2"/>
  <c r="AA160" i="2"/>
  <c r="Z160" i="2"/>
  <c r="Y160" i="2"/>
  <c r="W160" i="2"/>
  <c r="V160" i="2"/>
  <c r="U160" i="2"/>
  <c r="S160" i="2"/>
  <c r="R160" i="2"/>
  <c r="Q160" i="2"/>
  <c r="Q157" i="2"/>
  <c r="R157" i="2"/>
  <c r="S157" i="2"/>
  <c r="T157" i="2"/>
  <c r="U157" i="2"/>
  <c r="V157" i="2"/>
  <c r="W157" i="2"/>
  <c r="X157" i="2"/>
  <c r="Y157" i="2"/>
  <c r="Z157" i="2"/>
  <c r="AA157" i="2"/>
  <c r="AB157" i="2"/>
  <c r="Q158" i="2"/>
  <c r="R158" i="2"/>
  <c r="S158" i="2"/>
  <c r="T158" i="2"/>
  <c r="U158" i="2"/>
  <c r="V158" i="2"/>
  <c r="W158" i="2"/>
  <c r="X158" i="2"/>
  <c r="Y158" i="2"/>
  <c r="Z158" i="2"/>
  <c r="AA158" i="2"/>
  <c r="AB158" i="2"/>
  <c r="R156" i="2"/>
  <c r="S156" i="2"/>
  <c r="T156" i="2"/>
  <c r="U156" i="2"/>
  <c r="V156" i="2"/>
  <c r="W156" i="2"/>
  <c r="X156" i="2"/>
  <c r="Y156" i="2"/>
  <c r="Z156" i="2"/>
  <c r="AA156" i="2"/>
  <c r="AB156" i="2"/>
  <c r="Q156" i="2"/>
  <c r="AB136" i="2"/>
  <c r="AB135" i="2"/>
  <c r="F173" i="2"/>
  <c r="C175" i="2"/>
  <c r="D175" i="2"/>
  <c r="F175" i="2"/>
  <c r="G175" i="2"/>
  <c r="I175" i="2"/>
  <c r="J175" i="2"/>
  <c r="L175" i="2"/>
  <c r="M175" i="2"/>
  <c r="C160" i="2"/>
  <c r="C162" i="2"/>
  <c r="D162" i="2"/>
  <c r="E162" i="2"/>
  <c r="F162" i="2"/>
  <c r="G162" i="2"/>
  <c r="H162" i="2"/>
  <c r="I162" i="2"/>
  <c r="J162" i="2"/>
  <c r="K162" i="2"/>
  <c r="L162" i="2"/>
  <c r="M162" i="2"/>
  <c r="N162" i="2"/>
  <c r="N161" i="2"/>
  <c r="M161" i="2"/>
  <c r="L161" i="2"/>
  <c r="M174" i="2" s="1"/>
  <c r="K161" i="2"/>
  <c r="J161" i="2"/>
  <c r="I161" i="2"/>
  <c r="H161" i="2"/>
  <c r="G161" i="2"/>
  <c r="F161" i="2"/>
  <c r="E161" i="2"/>
  <c r="D161" i="2"/>
  <c r="D174" i="2" s="1"/>
  <c r="C161" i="2"/>
  <c r="N160" i="2"/>
  <c r="M160" i="2"/>
  <c r="L160" i="2"/>
  <c r="K160" i="2"/>
  <c r="J160" i="2"/>
  <c r="I160" i="2"/>
  <c r="J173" i="2" s="1"/>
  <c r="H160" i="2"/>
  <c r="G160" i="2"/>
  <c r="F160" i="2"/>
  <c r="E160" i="2"/>
  <c r="D160" i="2"/>
  <c r="C157" i="2"/>
  <c r="D168" i="2" s="1"/>
  <c r="D157" i="2"/>
  <c r="E157" i="2"/>
  <c r="F157" i="2"/>
  <c r="G157" i="2"/>
  <c r="H157" i="2"/>
  <c r="G168" i="2" s="1"/>
  <c r="I157" i="2"/>
  <c r="J157" i="2"/>
  <c r="J168" i="2" s="1"/>
  <c r="K157" i="2"/>
  <c r="L157" i="2"/>
  <c r="M168" i="2" s="1"/>
  <c r="M157" i="2"/>
  <c r="N157" i="2"/>
  <c r="C158" i="2"/>
  <c r="D158" i="2"/>
  <c r="E158" i="2"/>
  <c r="F158" i="2"/>
  <c r="G158" i="2"/>
  <c r="F169" i="2" s="1"/>
  <c r="H158" i="2"/>
  <c r="I158" i="2"/>
  <c r="J169" i="2" s="1"/>
  <c r="J158" i="2"/>
  <c r="K158" i="2"/>
  <c r="L158" i="2"/>
  <c r="M169" i="2" s="1"/>
  <c r="M158" i="2"/>
  <c r="N158" i="2"/>
  <c r="E156" i="2"/>
  <c r="F156" i="2"/>
  <c r="G156" i="2"/>
  <c r="H156" i="2"/>
  <c r="I156" i="2"/>
  <c r="J156" i="2"/>
  <c r="I167" i="2" s="1"/>
  <c r="K156" i="2"/>
  <c r="L156" i="2"/>
  <c r="M156" i="2"/>
  <c r="M167" i="2" s="1"/>
  <c r="N156" i="2"/>
  <c r="C156" i="2"/>
  <c r="I173" i="2"/>
  <c r="G173" i="2"/>
  <c r="I169" i="2"/>
  <c r="G169" i="2"/>
  <c r="J174" i="2"/>
  <c r="G174" i="2"/>
  <c r="L173" i="2"/>
  <c r="M173" i="2"/>
  <c r="D173" i="2"/>
  <c r="D169" i="2"/>
  <c r="C169" i="2"/>
  <c r="L168" i="2"/>
  <c r="C167" i="2"/>
  <c r="M136" i="2"/>
  <c r="M135" i="2"/>
  <c r="C112" i="2"/>
  <c r="C113" i="2"/>
  <c r="R128" i="2"/>
  <c r="Q128" i="2"/>
  <c r="R127" i="2"/>
  <c r="Q127" i="2"/>
  <c r="R126" i="2"/>
  <c r="Q126" i="2"/>
  <c r="AA124" i="2"/>
  <c r="Z124" i="2"/>
  <c r="X124" i="2"/>
  <c r="W124" i="2"/>
  <c r="U124" i="2"/>
  <c r="T124" i="2"/>
  <c r="R124" i="2"/>
  <c r="Q124" i="2"/>
  <c r="AA123" i="2"/>
  <c r="Z123" i="2"/>
  <c r="X123" i="2"/>
  <c r="W123" i="2"/>
  <c r="U123" i="2"/>
  <c r="T123" i="2"/>
  <c r="R123" i="2"/>
  <c r="Q123" i="2"/>
  <c r="AA122" i="2"/>
  <c r="Z122" i="2"/>
  <c r="X122" i="2"/>
  <c r="W122" i="2"/>
  <c r="U122" i="2"/>
  <c r="T122" i="2"/>
  <c r="R122" i="2"/>
  <c r="Q122" i="2"/>
  <c r="Q118" i="2"/>
  <c r="R118" i="2"/>
  <c r="S118" i="2"/>
  <c r="T118" i="2"/>
  <c r="U118" i="2"/>
  <c r="V118" i="2"/>
  <c r="W118" i="2"/>
  <c r="X118" i="2"/>
  <c r="Y118" i="2"/>
  <c r="Z118" i="2"/>
  <c r="AA118" i="2"/>
  <c r="AB118" i="2"/>
  <c r="Q116" i="2"/>
  <c r="R116" i="2"/>
  <c r="S116" i="2"/>
  <c r="T116" i="2"/>
  <c r="U116" i="2"/>
  <c r="V116" i="2"/>
  <c r="W116" i="2"/>
  <c r="X116" i="2"/>
  <c r="Y116" i="2"/>
  <c r="Z116" i="2"/>
  <c r="AA116" i="2"/>
  <c r="AB116" i="2"/>
  <c r="Q117" i="2"/>
  <c r="R117" i="2"/>
  <c r="S117" i="2"/>
  <c r="T117" i="2"/>
  <c r="U117" i="2"/>
  <c r="V117" i="2"/>
  <c r="W117" i="2"/>
  <c r="X117" i="2"/>
  <c r="Y117" i="2"/>
  <c r="Z117" i="2"/>
  <c r="AA117" i="2"/>
  <c r="AB117" i="2"/>
  <c r="R115" i="2"/>
  <c r="S115" i="2"/>
  <c r="T115" i="2"/>
  <c r="U115" i="2"/>
  <c r="V115" i="2"/>
  <c r="W115" i="2"/>
  <c r="X115" i="2"/>
  <c r="Y115" i="2"/>
  <c r="Z115" i="2"/>
  <c r="AA115" i="2"/>
  <c r="AB115" i="2"/>
  <c r="Q115" i="2"/>
  <c r="Q113" i="2"/>
  <c r="Q112" i="2"/>
  <c r="S82" i="2"/>
  <c r="Y82" i="2"/>
  <c r="AA82" i="2"/>
  <c r="U74" i="2"/>
  <c r="W74" i="2"/>
  <c r="Q74" i="2"/>
  <c r="R73" i="2"/>
  <c r="AB81" i="2" s="1"/>
  <c r="R72" i="2"/>
  <c r="C72" i="2"/>
  <c r="C73" i="2"/>
  <c r="Q12" i="2"/>
  <c r="Q11" i="2"/>
  <c r="Q18" i="2" s="1"/>
  <c r="C14" i="2"/>
  <c r="C13" i="2"/>
  <c r="J18" i="4" l="1"/>
  <c r="E21" i="4"/>
  <c r="I18" i="4"/>
  <c r="D21" i="4"/>
  <c r="I23" i="4"/>
  <c r="X9" i="4"/>
  <c r="O58" i="4"/>
  <c r="K50" i="4"/>
  <c r="C50" i="4"/>
  <c r="M56" i="4" s="1"/>
  <c r="E49" i="4"/>
  <c r="G48" i="4"/>
  <c r="F57" i="4" s="1"/>
  <c r="H51" i="4"/>
  <c r="O57" i="4" s="1"/>
  <c r="J50" i="4"/>
  <c r="R56" i="4" s="1"/>
  <c r="L49" i="4"/>
  <c r="D49" i="4"/>
  <c r="F48" i="4"/>
  <c r="G51" i="4"/>
  <c r="I50" i="4"/>
  <c r="K49" i="4"/>
  <c r="C49" i="4"/>
  <c r="D58" i="4" s="1"/>
  <c r="E48" i="4"/>
  <c r="C57" i="4" s="1"/>
  <c r="F51" i="4"/>
  <c r="H50" i="4"/>
  <c r="J49" i="4"/>
  <c r="L48" i="4"/>
  <c r="D48" i="4"/>
  <c r="E51" i="4"/>
  <c r="G50" i="4"/>
  <c r="I49" i="4"/>
  <c r="J58" i="4" s="1"/>
  <c r="K48" i="4"/>
  <c r="I57" i="4" s="1"/>
  <c r="C48" i="4"/>
  <c r="J56" i="4"/>
  <c r="D61" i="4"/>
  <c r="D51" i="4"/>
  <c r="L57" i="4" s="1"/>
  <c r="F50" i="4"/>
  <c r="H49" i="4"/>
  <c r="F58" i="4" s="1"/>
  <c r="S57" i="4"/>
  <c r="J57" i="4"/>
  <c r="D56" i="4"/>
  <c r="F56" i="4"/>
  <c r="R58" i="4"/>
  <c r="I56" i="4"/>
  <c r="C56" i="4"/>
  <c r="L56" i="4"/>
  <c r="R57" i="4"/>
  <c r="L58" i="4"/>
  <c r="P6" i="4"/>
  <c r="S8" i="4"/>
  <c r="G29" i="4"/>
  <c r="U7" i="4"/>
  <c r="U5" i="4"/>
  <c r="V10" i="4"/>
  <c r="P9" i="4"/>
  <c r="R8" i="4"/>
  <c r="T7" i="4"/>
  <c r="W6" i="4"/>
  <c r="H18" i="4"/>
  <c r="H23" i="4"/>
  <c r="I22" i="4"/>
  <c r="K21" i="4"/>
  <c r="C21" i="4"/>
  <c r="E20" i="4"/>
  <c r="G19" i="4"/>
  <c r="T5" i="4"/>
  <c r="S14" i="4" s="1"/>
  <c r="U10" i="4"/>
  <c r="W9" i="4"/>
  <c r="Q8" i="4"/>
  <c r="S7" i="4"/>
  <c r="U6" i="4"/>
  <c r="G18" i="4"/>
  <c r="G23" i="4"/>
  <c r="H22" i="4"/>
  <c r="J21" i="4"/>
  <c r="L20" i="4"/>
  <c r="D20" i="4"/>
  <c r="F19" i="4"/>
  <c r="T10" i="4"/>
  <c r="V9" i="4"/>
  <c r="X8" i="4"/>
  <c r="P8" i="4"/>
  <c r="R7" i="4"/>
  <c r="T6" i="4"/>
  <c r="Q9" i="4"/>
  <c r="F18" i="4"/>
  <c r="F23" i="4"/>
  <c r="G22" i="4"/>
  <c r="I21" i="4"/>
  <c r="K20" i="4"/>
  <c r="C20" i="4"/>
  <c r="E19" i="4"/>
  <c r="R5" i="4"/>
  <c r="S10" i="4"/>
  <c r="U9" i="4"/>
  <c r="W8" i="4"/>
  <c r="Y7" i="4"/>
  <c r="S6" i="4"/>
  <c r="W10" i="4"/>
  <c r="E18" i="4"/>
  <c r="E23" i="4"/>
  <c r="F22" i="4"/>
  <c r="H21" i="4"/>
  <c r="J20" i="4"/>
  <c r="L19" i="4"/>
  <c r="D19" i="4"/>
  <c r="Y5" i="4"/>
  <c r="Q5" i="4"/>
  <c r="P14" i="4" s="1"/>
  <c r="R10" i="4"/>
  <c r="T9" i="4"/>
  <c r="V8" i="4"/>
  <c r="P7" i="4"/>
  <c r="R6" i="4"/>
  <c r="V5" i="4"/>
  <c r="L18" i="4"/>
  <c r="D18" i="4"/>
  <c r="D23" i="4"/>
  <c r="M29" i="4" s="1"/>
  <c r="E22" i="4"/>
  <c r="G21" i="4"/>
  <c r="I20" i="4"/>
  <c r="K19" i="4"/>
  <c r="C19" i="4"/>
  <c r="X5" i="4"/>
  <c r="Y10" i="4"/>
  <c r="Q10" i="4"/>
  <c r="S9" i="4"/>
  <c r="AC15" i="4" s="1"/>
  <c r="U8" i="4"/>
  <c r="AB14" i="4" s="1"/>
  <c r="W7" i="4"/>
  <c r="W16" i="4" s="1"/>
  <c r="Y6" i="4"/>
  <c r="Q6" i="4"/>
  <c r="K18" i="4"/>
  <c r="K23" i="4"/>
  <c r="R29" i="4" s="1"/>
  <c r="L22" i="4"/>
  <c r="D22" i="4"/>
  <c r="L28" i="4" s="1"/>
  <c r="F21" i="4"/>
  <c r="H20" i="4"/>
  <c r="F29" i="4" s="1"/>
  <c r="J19" i="4"/>
  <c r="J28" i="4" s="1"/>
  <c r="L23" i="4"/>
  <c r="W5" i="4"/>
  <c r="P10" i="4"/>
  <c r="Z16" i="4" s="1"/>
  <c r="R9" i="4"/>
  <c r="T8" i="4"/>
  <c r="X6" i="4"/>
  <c r="J167" i="2"/>
  <c r="F167" i="2"/>
  <c r="F168" i="2"/>
  <c r="G167" i="2"/>
  <c r="D167" i="2"/>
  <c r="C168" i="2"/>
  <c r="C173" i="2"/>
  <c r="C174" i="2"/>
  <c r="F174" i="2"/>
  <c r="I168" i="2"/>
  <c r="I174" i="2"/>
  <c r="L174" i="2"/>
  <c r="L167" i="2"/>
  <c r="L169" i="2"/>
  <c r="L118" i="2"/>
  <c r="AE88" i="2"/>
  <c r="V74" i="2"/>
  <c r="Z82" i="2"/>
  <c r="R82" i="2"/>
  <c r="AB74" i="2"/>
  <c r="T74" i="2"/>
  <c r="X82" i="2"/>
  <c r="AA74" i="2"/>
  <c r="S74" i="2"/>
  <c r="AE86" i="2" s="1"/>
  <c r="W82" i="2"/>
  <c r="Z74" i="2"/>
  <c r="R74" i="2"/>
  <c r="V82" i="2"/>
  <c r="Y74" i="2"/>
  <c r="Q82" i="2"/>
  <c r="U82" i="2"/>
  <c r="AD88" i="2"/>
  <c r="X74" i="2"/>
  <c r="AB82" i="2"/>
  <c r="T82" i="2"/>
  <c r="C115" i="2"/>
  <c r="X75" i="2"/>
  <c r="U81" i="2"/>
  <c r="V75" i="2"/>
  <c r="Q75" i="2"/>
  <c r="Q86" i="2" s="1"/>
  <c r="X77" i="2"/>
  <c r="AB76" i="2"/>
  <c r="T76" i="2"/>
  <c r="U79" i="2"/>
  <c r="Q80" i="2"/>
  <c r="Y80" i="2"/>
  <c r="AB75" i="2"/>
  <c r="T75" i="2"/>
  <c r="W77" i="2"/>
  <c r="AA76" i="2"/>
  <c r="S76" i="2"/>
  <c r="V79" i="2"/>
  <c r="R80" i="2"/>
  <c r="Z80" i="2"/>
  <c r="V81" i="2"/>
  <c r="U76" i="2"/>
  <c r="T81" i="2"/>
  <c r="AA75" i="2"/>
  <c r="V77" i="2"/>
  <c r="R76" i="2"/>
  <c r="S80" i="2"/>
  <c r="AA80" i="2"/>
  <c r="W81" i="2"/>
  <c r="Z75" i="2"/>
  <c r="R75" i="2"/>
  <c r="U77" i="2"/>
  <c r="Y76" i="2"/>
  <c r="Q76" i="2"/>
  <c r="X79" i="2"/>
  <c r="T80" i="2"/>
  <c r="AB80" i="2"/>
  <c r="X81" i="2"/>
  <c r="Q77" i="2"/>
  <c r="X76" i="2"/>
  <c r="Q79" i="2"/>
  <c r="Y79" i="2"/>
  <c r="U80" i="2"/>
  <c r="Q81" i="2"/>
  <c r="Y81" i="2"/>
  <c r="Y77" i="2"/>
  <c r="T79" i="2"/>
  <c r="X80" i="2"/>
  <c r="U75" i="2"/>
  <c r="S75" i="2"/>
  <c r="Z76" i="2"/>
  <c r="W79" i="2"/>
  <c r="Y75" i="2"/>
  <c r="AB77" i="2"/>
  <c r="T77" i="2"/>
  <c r="AA77" i="2"/>
  <c r="S77" i="2"/>
  <c r="W76" i="2"/>
  <c r="R79" i="2"/>
  <c r="Z79" i="2"/>
  <c r="V80" i="2"/>
  <c r="R81" i="2"/>
  <c r="Z81" i="2"/>
  <c r="W75" i="2"/>
  <c r="Z77" i="2"/>
  <c r="R77" i="2"/>
  <c r="V76" i="2"/>
  <c r="S79" i="2"/>
  <c r="AA79" i="2"/>
  <c r="W80" i="2"/>
  <c r="S81" i="2"/>
  <c r="AA81" i="2"/>
  <c r="AB79" i="2"/>
  <c r="G117" i="2"/>
  <c r="M118" i="2"/>
  <c r="K116" i="2"/>
  <c r="K17" i="2"/>
  <c r="J116" i="2"/>
  <c r="K118" i="2"/>
  <c r="C116" i="2"/>
  <c r="E118" i="2"/>
  <c r="I115" i="2"/>
  <c r="N116" i="2"/>
  <c r="F116" i="2"/>
  <c r="N117" i="2"/>
  <c r="K115" i="2"/>
  <c r="C118" i="2"/>
  <c r="J115" i="2"/>
  <c r="H117" i="2"/>
  <c r="I81" i="2"/>
  <c r="M80" i="2"/>
  <c r="I79" i="2"/>
  <c r="M77" i="2"/>
  <c r="N75" i="2"/>
  <c r="I76" i="2"/>
  <c r="E77" i="2"/>
  <c r="F75" i="2"/>
  <c r="E80" i="2"/>
  <c r="C76" i="2"/>
  <c r="I116" i="2"/>
  <c r="M115" i="2"/>
  <c r="E115" i="2"/>
  <c r="G118" i="2"/>
  <c r="J117" i="2"/>
  <c r="M116" i="2"/>
  <c r="E116" i="2"/>
  <c r="F117" i="2"/>
  <c r="L115" i="2"/>
  <c r="D115" i="2"/>
  <c r="F118" i="2"/>
  <c r="I117" i="2"/>
  <c r="L116" i="2"/>
  <c r="D116" i="2"/>
  <c r="N118" i="2"/>
  <c r="M124" i="2" s="1"/>
  <c r="N115" i="2"/>
  <c r="H115" i="2"/>
  <c r="J118" i="2"/>
  <c r="M117" i="2"/>
  <c r="E117" i="2"/>
  <c r="H116" i="2"/>
  <c r="G115" i="2"/>
  <c r="I118" i="2"/>
  <c r="L117" i="2"/>
  <c r="D117" i="2"/>
  <c r="G116" i="2"/>
  <c r="F115" i="2"/>
  <c r="H118" i="2"/>
  <c r="K117" i="2"/>
  <c r="C117" i="2"/>
  <c r="C75" i="2"/>
  <c r="G75" i="2"/>
  <c r="J81" i="2"/>
  <c r="N80" i="2"/>
  <c r="F80" i="2"/>
  <c r="J79" i="2"/>
  <c r="N77" i="2"/>
  <c r="F77" i="2"/>
  <c r="J76" i="2"/>
  <c r="M75" i="2"/>
  <c r="E75" i="2"/>
  <c r="H81" i="2"/>
  <c r="L80" i="2"/>
  <c r="D80" i="2"/>
  <c r="H79" i="2"/>
  <c r="L77" i="2"/>
  <c r="D77" i="2"/>
  <c r="H76" i="2"/>
  <c r="L75" i="2"/>
  <c r="D75" i="2"/>
  <c r="G81" i="2"/>
  <c r="K80" i="2"/>
  <c r="C80" i="2"/>
  <c r="G79" i="2"/>
  <c r="K77" i="2"/>
  <c r="C77" i="2"/>
  <c r="G76" i="2"/>
  <c r="K75" i="2"/>
  <c r="N81" i="2"/>
  <c r="F81" i="2"/>
  <c r="J80" i="2"/>
  <c r="N79" i="2"/>
  <c r="F79" i="2"/>
  <c r="J77" i="2"/>
  <c r="N76" i="2"/>
  <c r="F76" i="2"/>
  <c r="J75" i="2"/>
  <c r="E81" i="2"/>
  <c r="I80" i="2"/>
  <c r="E79" i="2"/>
  <c r="I77" i="2"/>
  <c r="M76" i="2"/>
  <c r="E76" i="2"/>
  <c r="I75" i="2"/>
  <c r="L81" i="2"/>
  <c r="D81" i="2"/>
  <c r="H80" i="2"/>
  <c r="L79" i="2"/>
  <c r="D79" i="2"/>
  <c r="H77" i="2"/>
  <c r="L76" i="2"/>
  <c r="D76" i="2"/>
  <c r="H75" i="2"/>
  <c r="K81" i="2"/>
  <c r="C81" i="2"/>
  <c r="G80" i="2"/>
  <c r="K79" i="2"/>
  <c r="C79" i="2"/>
  <c r="G77" i="2"/>
  <c r="K76" i="2"/>
  <c r="P17" i="2"/>
  <c r="Z16" i="2"/>
  <c r="R16" i="2"/>
  <c r="U19" i="2"/>
  <c r="Y18" i="2"/>
  <c r="E19" i="2"/>
  <c r="U17" i="2"/>
  <c r="I16" i="2"/>
  <c r="P16" i="2"/>
  <c r="T16" i="2"/>
  <c r="W19" i="2"/>
  <c r="AA18" i="2"/>
  <c r="S18" i="2"/>
  <c r="W17" i="2"/>
  <c r="F16" i="2"/>
  <c r="AA16" i="2"/>
  <c r="S16" i="2"/>
  <c r="V19" i="2"/>
  <c r="Z18" i="2"/>
  <c r="R18" i="2"/>
  <c r="V17" i="2"/>
  <c r="D19" i="2"/>
  <c r="Y16" i="2"/>
  <c r="Q16" i="2"/>
  <c r="T19" i="2"/>
  <c r="X18" i="2"/>
  <c r="P18" i="2"/>
  <c r="T17" i="2"/>
  <c r="C18" i="2"/>
  <c r="X16" i="2"/>
  <c r="AA19" i="2"/>
  <c r="S19" i="2"/>
  <c r="W18" i="2"/>
  <c r="AA17" i="2"/>
  <c r="S17" i="2"/>
  <c r="L17" i="2"/>
  <c r="W16" i="2"/>
  <c r="Z19" i="2"/>
  <c r="R19" i="2"/>
  <c r="V18" i="2"/>
  <c r="Z17" i="2"/>
  <c r="R17" i="2"/>
  <c r="V16" i="2"/>
  <c r="Y19" i="2"/>
  <c r="Q19" i="2"/>
  <c r="U18" i="2"/>
  <c r="Y17" i="2"/>
  <c r="Q17" i="2"/>
  <c r="U16" i="2"/>
  <c r="X19" i="2"/>
  <c r="P19" i="2"/>
  <c r="T18" i="2"/>
  <c r="X17" i="2"/>
  <c r="D16" i="2"/>
  <c r="C19" i="2"/>
  <c r="E17" i="2"/>
  <c r="M19" i="2"/>
  <c r="K18" i="2"/>
  <c r="J17" i="2"/>
  <c r="L19" i="2"/>
  <c r="I18" i="2"/>
  <c r="I17" i="2"/>
  <c r="L16" i="2"/>
  <c r="K19" i="2"/>
  <c r="H18" i="2"/>
  <c r="F17" i="2"/>
  <c r="K16" i="2"/>
  <c r="H19" i="2"/>
  <c r="G18" i="2"/>
  <c r="D17" i="2"/>
  <c r="J16" i="2"/>
  <c r="F19" i="2"/>
  <c r="F18" i="2"/>
  <c r="C17" i="2"/>
  <c r="R25" i="2"/>
  <c r="H16" i="2"/>
  <c r="J19" i="2"/>
  <c r="M18" i="2"/>
  <c r="E18" i="2"/>
  <c r="H17" i="2"/>
  <c r="G16" i="2"/>
  <c r="I19" i="2"/>
  <c r="L18" i="2"/>
  <c r="D18" i="2"/>
  <c r="G17" i="2"/>
  <c r="M16" i="2"/>
  <c r="E16" i="2"/>
  <c r="G19" i="2"/>
  <c r="J18" i="2"/>
  <c r="M17" i="2"/>
  <c r="V15" i="4" l="1"/>
  <c r="S29" i="4"/>
  <c r="C32" i="4"/>
  <c r="D32" i="4"/>
  <c r="J27" i="4"/>
  <c r="P16" i="4"/>
  <c r="AE15" i="4"/>
  <c r="AE16" i="4"/>
  <c r="AE14" i="4"/>
  <c r="Q18" i="4"/>
  <c r="Q15" i="4"/>
  <c r="I58" i="4"/>
  <c r="O56" i="4"/>
  <c r="P56" i="4"/>
  <c r="C58" i="4"/>
  <c r="M57" i="4"/>
  <c r="S56" i="4"/>
  <c r="P57" i="4"/>
  <c r="G57" i="4"/>
  <c r="G58" i="4"/>
  <c r="D57" i="4"/>
  <c r="Q14" i="4"/>
  <c r="S15" i="4"/>
  <c r="Y14" i="4"/>
  <c r="AF15" i="4"/>
  <c r="P15" i="4"/>
  <c r="AB16" i="4"/>
  <c r="W15" i="4"/>
  <c r="AF14" i="4"/>
  <c r="T14" i="4"/>
  <c r="AC14" i="4"/>
  <c r="V14" i="4"/>
  <c r="Q19" i="4"/>
  <c r="V16" i="4"/>
  <c r="C28" i="4"/>
  <c r="D28" i="4"/>
  <c r="W14" i="4"/>
  <c r="O28" i="4"/>
  <c r="P28" i="4"/>
  <c r="S28" i="4"/>
  <c r="R28" i="4"/>
  <c r="D31" i="4"/>
  <c r="C31" i="4"/>
  <c r="Z15" i="4"/>
  <c r="Y15" i="4"/>
  <c r="AB15" i="4"/>
  <c r="P29" i="4"/>
  <c r="O29" i="4"/>
  <c r="AC16" i="4"/>
  <c r="L29" i="4"/>
  <c r="J29" i="4"/>
  <c r="I29" i="4"/>
  <c r="Q16" i="4"/>
  <c r="M28" i="4"/>
  <c r="G27" i="4"/>
  <c r="F27" i="4"/>
  <c r="S27" i="4"/>
  <c r="R27" i="4"/>
  <c r="Y16" i="4"/>
  <c r="P27" i="4"/>
  <c r="O27" i="4"/>
  <c r="I28" i="4"/>
  <c r="AF16" i="4"/>
  <c r="D27" i="4"/>
  <c r="C27" i="4"/>
  <c r="F28" i="4"/>
  <c r="G28" i="4"/>
  <c r="T15" i="4"/>
  <c r="C29" i="4"/>
  <c r="D29" i="4"/>
  <c r="S16" i="4"/>
  <c r="T16" i="4"/>
  <c r="I27" i="4"/>
  <c r="Z14" i="4"/>
  <c r="M27" i="4"/>
  <c r="L27" i="4"/>
  <c r="C126" i="2"/>
  <c r="AE87" i="2"/>
  <c r="AD87" i="2"/>
  <c r="L122" i="2"/>
  <c r="Q92" i="2"/>
  <c r="AD86" i="2"/>
  <c r="R29" i="2"/>
  <c r="D122" i="2"/>
  <c r="C128" i="2"/>
  <c r="M123" i="2"/>
  <c r="AA94" i="2"/>
  <c r="Z94" i="2"/>
  <c r="U88" i="2"/>
  <c r="T88" i="2"/>
  <c r="T92" i="2"/>
  <c r="U92" i="2"/>
  <c r="R88" i="2"/>
  <c r="Q88" i="2"/>
  <c r="U94" i="2"/>
  <c r="T94" i="2"/>
  <c r="AA86" i="2"/>
  <c r="Z86" i="2"/>
  <c r="T86" i="2"/>
  <c r="U86" i="2"/>
  <c r="R86" i="2"/>
  <c r="X94" i="2"/>
  <c r="W94" i="2"/>
  <c r="X88" i="2"/>
  <c r="W88" i="2"/>
  <c r="R27" i="2"/>
  <c r="X93" i="2"/>
  <c r="W93" i="2"/>
  <c r="Z25" i="2"/>
  <c r="AA92" i="2"/>
  <c r="Z92" i="2"/>
  <c r="X92" i="2"/>
  <c r="W92" i="2"/>
  <c r="R94" i="2"/>
  <c r="Q94" i="2"/>
  <c r="T93" i="2"/>
  <c r="U93" i="2"/>
  <c r="AA93" i="2"/>
  <c r="Z93" i="2"/>
  <c r="U87" i="2"/>
  <c r="T87" i="2"/>
  <c r="X86" i="2"/>
  <c r="W86" i="2"/>
  <c r="R23" i="2"/>
  <c r="AA87" i="2"/>
  <c r="Z87" i="2"/>
  <c r="R93" i="2"/>
  <c r="Q93" i="2"/>
  <c r="AA88" i="2"/>
  <c r="Z88" i="2"/>
  <c r="R92" i="2"/>
  <c r="R28" i="2"/>
  <c r="M24" i="2"/>
  <c r="X87" i="2"/>
  <c r="W87" i="2"/>
  <c r="R87" i="2"/>
  <c r="Q87" i="2"/>
  <c r="L123" i="2"/>
  <c r="T23" i="2"/>
  <c r="I94" i="2"/>
  <c r="J92" i="2"/>
  <c r="C124" i="2"/>
  <c r="M122" i="2"/>
  <c r="C87" i="2"/>
  <c r="C122" i="2"/>
  <c r="D128" i="2"/>
  <c r="Q24" i="2"/>
  <c r="J87" i="2"/>
  <c r="X25" i="2"/>
  <c r="AA24" i="2"/>
  <c r="L124" i="2"/>
  <c r="D124" i="2"/>
  <c r="W23" i="2"/>
  <c r="G122" i="2"/>
  <c r="F86" i="2"/>
  <c r="I92" i="2"/>
  <c r="J94" i="2"/>
  <c r="G86" i="2"/>
  <c r="C123" i="2"/>
  <c r="D123" i="2"/>
  <c r="I124" i="2"/>
  <c r="J124" i="2"/>
  <c r="G124" i="2"/>
  <c r="F124" i="2"/>
  <c r="D126" i="2"/>
  <c r="I122" i="2"/>
  <c r="J122" i="2"/>
  <c r="F123" i="2"/>
  <c r="G123" i="2"/>
  <c r="F122" i="2"/>
  <c r="D127" i="2"/>
  <c r="C127" i="2"/>
  <c r="J123" i="2"/>
  <c r="I123" i="2"/>
  <c r="T24" i="2"/>
  <c r="M87" i="2"/>
  <c r="L87" i="2"/>
  <c r="G94" i="2"/>
  <c r="F94" i="2"/>
  <c r="C93" i="2"/>
  <c r="D93" i="2"/>
  <c r="I87" i="2"/>
  <c r="I86" i="2"/>
  <c r="J86" i="2"/>
  <c r="C92" i="2"/>
  <c r="D92" i="2"/>
  <c r="L88" i="2"/>
  <c r="M88" i="2"/>
  <c r="D25" i="2"/>
  <c r="T25" i="2"/>
  <c r="G87" i="2"/>
  <c r="F87" i="2"/>
  <c r="M93" i="2"/>
  <c r="L93" i="2"/>
  <c r="G93" i="2"/>
  <c r="F93" i="2"/>
  <c r="D24" i="2"/>
  <c r="M92" i="2"/>
  <c r="L92" i="2"/>
  <c r="J88" i="2"/>
  <c r="I88" i="2"/>
  <c r="D87" i="2"/>
  <c r="C94" i="2"/>
  <c r="D94" i="2"/>
  <c r="M86" i="2"/>
  <c r="L86" i="2"/>
  <c r="G92" i="2"/>
  <c r="F92" i="2"/>
  <c r="D88" i="2"/>
  <c r="C88" i="2"/>
  <c r="F88" i="2"/>
  <c r="G88" i="2"/>
  <c r="M23" i="2"/>
  <c r="M94" i="2"/>
  <c r="L94" i="2"/>
  <c r="I93" i="2"/>
  <c r="J93" i="2"/>
  <c r="D86" i="2"/>
  <c r="C86" i="2"/>
  <c r="W25" i="2"/>
  <c r="C28" i="2"/>
  <c r="Q28" i="2"/>
  <c r="D23" i="2"/>
  <c r="AA25" i="2"/>
  <c r="I23" i="2"/>
  <c r="X24" i="2"/>
  <c r="W24" i="2"/>
  <c r="U25" i="2"/>
  <c r="C25" i="2"/>
  <c r="L23" i="2"/>
  <c r="U24" i="2"/>
  <c r="Q25" i="2"/>
  <c r="Q27" i="2"/>
  <c r="J24" i="2"/>
  <c r="R24" i="2"/>
  <c r="I25" i="2"/>
  <c r="J23" i="2"/>
  <c r="U23" i="2"/>
  <c r="Q23" i="2"/>
  <c r="C23" i="2"/>
  <c r="C27" i="2"/>
  <c r="Z23" i="2"/>
  <c r="G25" i="2"/>
  <c r="F25" i="2"/>
  <c r="Q29" i="2"/>
  <c r="Z24" i="2"/>
  <c r="X23" i="2"/>
  <c r="AA23" i="2"/>
  <c r="C24" i="2"/>
  <c r="I24" i="2"/>
  <c r="D27" i="2"/>
  <c r="J25" i="2"/>
  <c r="D28" i="2"/>
  <c r="F24" i="2"/>
  <c r="G24" i="2"/>
  <c r="L25" i="2"/>
  <c r="M25" i="2"/>
  <c r="D29" i="2"/>
  <c r="C29" i="2"/>
  <c r="L24" i="2"/>
  <c r="F23" i="2"/>
  <c r="G23" i="2"/>
</calcChain>
</file>

<file path=xl/sharedStrings.xml><?xml version="1.0" encoding="utf-8"?>
<sst xmlns="http://schemas.openxmlformats.org/spreadsheetml/2006/main" count="629" uniqueCount="58">
  <si>
    <t/>
  </si>
  <si>
    <t>NP</t>
  </si>
  <si>
    <t>TETA-2L2</t>
  </si>
  <si>
    <t>TETA-3L2</t>
  </si>
  <si>
    <t>TETA-2C4-2L2</t>
  </si>
  <si>
    <t>TETA-2AC-2L2</t>
  </si>
  <si>
    <t>Opti</t>
  </si>
  <si>
    <t>Back</t>
  </si>
  <si>
    <t>mean</t>
  </si>
  <si>
    <t>OPTI</t>
  </si>
  <si>
    <t>FREE RNA</t>
  </si>
  <si>
    <t>LIPO</t>
  </si>
  <si>
    <t xml:space="preserve">12.04.24 - 4h NP incubation + 44h recover </t>
  </si>
  <si>
    <t>s.d</t>
  </si>
  <si>
    <t>f RNA</t>
  </si>
  <si>
    <t>Lipo</t>
  </si>
  <si>
    <t>Optmimem</t>
  </si>
  <si>
    <t>L</t>
  </si>
  <si>
    <t>OneGlo assay</t>
  </si>
  <si>
    <t>PrestoBlue assay</t>
  </si>
  <si>
    <t>18.04.24 - 4h NP incubation + 44h recover (40 nM siRNA)</t>
  </si>
  <si>
    <t>TEPA 2L2</t>
  </si>
  <si>
    <t>B3</t>
  </si>
  <si>
    <t xml:space="preserve">TEPA 3L2  </t>
  </si>
  <si>
    <t>TA2</t>
  </si>
  <si>
    <t>18.04.24 - 4h NP incubation + 44h recover (80 nM siRNA)</t>
  </si>
  <si>
    <t>Free siRNA</t>
  </si>
  <si>
    <t>back</t>
  </si>
  <si>
    <t>RNA</t>
  </si>
  <si>
    <t>B3APP-2L2</t>
  </si>
  <si>
    <t>TA2AEA-3L2</t>
  </si>
  <si>
    <t>teta 2L2</t>
  </si>
  <si>
    <t>2c4</t>
  </si>
  <si>
    <t>2ac</t>
  </si>
  <si>
    <t>TEPA-2L2</t>
  </si>
  <si>
    <t>TEPA-3L2</t>
  </si>
  <si>
    <t>T2AEA</t>
  </si>
  <si>
    <t>FREE siRNA</t>
  </si>
  <si>
    <t>BACKGROUND</t>
  </si>
  <si>
    <t>BACK</t>
  </si>
  <si>
    <t>Controls</t>
  </si>
  <si>
    <t>S.D</t>
  </si>
  <si>
    <t>One Glo</t>
  </si>
  <si>
    <t>PrestoBlue</t>
  </si>
  <si>
    <t>25.04.24 - 4h NP incubation + 44h recover (40 nM siRNA)</t>
  </si>
  <si>
    <t>03.07.24 - 3D spheroids - 48h treatment incubation</t>
  </si>
  <si>
    <t>Optmi</t>
  </si>
  <si>
    <t>2C4</t>
  </si>
  <si>
    <t>2AC</t>
  </si>
  <si>
    <t>B3APP</t>
  </si>
  <si>
    <t>Low signal relative to 2D cultured cells (20-fold less)?</t>
  </si>
  <si>
    <t>T2AEA-3L2</t>
  </si>
  <si>
    <t>a</t>
  </si>
  <si>
    <t>b</t>
  </si>
  <si>
    <t>c</t>
  </si>
  <si>
    <t>d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</si>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</sst>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</font>
    <font>
      <i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2" fontId="0" fillId="0" borderId="0" xfId="0" applyNumberFormat="1"/>
    <xf numFmtId="0" fontId="6" fillId="0" borderId="3" xfId="0" applyFont="1" applyBorder="1"/>
    <xf numFmtId="0" fontId="6" fillId="0" borderId="5" xfId="0" applyFont="1" applyBorder="1"/>
    <xf numFmtId="0" fontId="6" fillId="0" borderId="8" xfId="0" applyFont="1" applyBorder="1"/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6" fillId="0" borderId="10" xfId="0" applyFont="1" applyBorder="1"/>
    <xf numFmtId="0" fontId="6" fillId="0" borderId="0" xfId="0" applyFont="1"/>
    <xf numFmtId="0" fontId="0" fillId="2" borderId="0" xfId="0" applyFill="1"/>
    <xf numFmtId="0" fontId="6" fillId="0" borderId="2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0" fillId="0" borderId="1" xfId="0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2" fontId="0" fillId="0" borderId="5" xfId="0" applyNumberFormat="1" applyBorder="1"/>
    <xf numFmtId="0" fontId="5" fillId="0" borderId="9" xfId="0" applyFont="1" applyBorder="1"/>
    <xf numFmtId="2" fontId="0" fillId="0" borderId="10" xfId="0" applyNumberFormat="1" applyBorder="1"/>
    <xf numFmtId="2" fontId="0" fillId="0" borderId="11" xfId="0" applyNumberFormat="1" applyBorder="1"/>
    <xf numFmtId="0" fontId="7" fillId="0" borderId="12" xfId="0" applyFont="1" applyBorder="1"/>
    <xf numFmtId="0" fontId="7" fillId="0" borderId="13" xfId="0" applyFont="1" applyBorder="1"/>
    <xf numFmtId="0" fontId="7" fillId="0" borderId="14" xfId="0" applyFont="1" applyBorder="1"/>
    <xf numFmtId="0" fontId="8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6" fillId="0" borderId="13" xfId="0" applyFont="1" applyBorder="1"/>
    <xf numFmtId="0" fontId="6" fillId="0" borderId="12" xfId="0" applyFont="1" applyBorder="1"/>
    <xf numFmtId="0" fontId="6" fillId="0" borderId="14" xfId="0" applyFont="1" applyBorder="1"/>
    <xf numFmtId="0" fontId="5" fillId="0" borderId="10" xfId="0" applyFont="1" applyBorder="1"/>
    <xf numFmtId="0" fontId="5" fillId="0" borderId="13" xfId="0" applyFont="1" applyBorder="1"/>
    <xf numFmtId="0" fontId="0" fillId="0" borderId="0" xfId="0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466725</xdr:colOff>
          <xdr:row>28</xdr:row>
          <xdr:rowOff>95250</xdr:rowOff>
        </xdr:from>
        <xdr:to>
          <xdr:col>16</xdr:col>
          <xdr:colOff>47625</xdr:colOff>
          <xdr:row>47</xdr:row>
          <xdr:rowOff>9525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180975</xdr:colOff>
          <xdr:row>57</xdr:row>
          <xdr:rowOff>47625</xdr:rowOff>
        </xdr:from>
        <xdr:to>
          <xdr:col>40</xdr:col>
          <xdr:colOff>133350</xdr:colOff>
          <xdr:row>92</xdr:row>
          <xdr:rowOff>9525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161925</xdr:colOff>
          <xdr:row>96</xdr:row>
          <xdr:rowOff>95250</xdr:rowOff>
        </xdr:from>
        <xdr:to>
          <xdr:col>39</xdr:col>
          <xdr:colOff>171450</xdr:colOff>
          <xdr:row>128</xdr:row>
          <xdr:rowOff>76200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533400</xdr:colOff>
          <xdr:row>133</xdr:row>
          <xdr:rowOff>142875</xdr:rowOff>
        </xdr:from>
        <xdr:to>
          <xdr:col>39</xdr:col>
          <xdr:colOff>485775</xdr:colOff>
          <xdr:row>168</xdr:row>
          <xdr:rowOff>104775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108135</xdr:colOff>
          <xdr:row>18</xdr:row>
          <xdr:rowOff>103094</xdr:rowOff>
        </xdr:from>
        <xdr:to>
          <xdr:col>31</xdr:col>
          <xdr:colOff>60510</xdr:colOff>
          <xdr:row>46</xdr:row>
          <xdr:rowOff>179294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85725</xdr:colOff>
          <xdr:row>4</xdr:row>
          <xdr:rowOff>57150</xdr:rowOff>
        </xdr:from>
        <xdr:to>
          <xdr:col>48</xdr:col>
          <xdr:colOff>419100</xdr:colOff>
          <xdr:row>53</xdr:row>
          <xdr:rowOff>142875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oleObject" Target="../embeddings/oleObject4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5.emf"/><Relationship Id="rId4" Type="http://schemas.openxmlformats.org/officeDocument/2006/relationships/oleObject" Target="../embeddings/oleObject5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6.emf"/><Relationship Id="rId4" Type="http://schemas.openxmlformats.org/officeDocument/2006/relationships/oleObject" Target="../embeddings/oleObject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9F941-36DE-4886-AB13-A846E19EF345}">
  <dimension ref="A1:AM181"/>
  <sheetViews>
    <sheetView tabSelected="1" topLeftCell="A129" zoomScale="70" zoomScaleNormal="70" workbookViewId="0">
      <selection activeCell="J135" sqref="J135"/>
    </sheetView>
  </sheetViews>
  <sheetFormatPr defaultRowHeight="15" x14ac:dyDescent="0.25"/>
  <sheetData>
    <row r="1" spans="2:27" x14ac:dyDescent="0.25">
      <c r="B1" s="11" t="s">
        <v>12</v>
      </c>
    </row>
    <row r="2" spans="2:27" x14ac:dyDescent="0.25">
      <c r="B2" s="11"/>
    </row>
    <row r="3" spans="2:27" x14ac:dyDescent="0.25">
      <c r="B3" s="11" t="s">
        <v>18</v>
      </c>
      <c r="P3" s="11" t="s">
        <v>19</v>
      </c>
    </row>
    <row r="4" spans="2:27" x14ac:dyDescent="0.25">
      <c r="B4" t="s">
        <v>1</v>
      </c>
      <c r="D4" s="12" t="s">
        <v>2</v>
      </c>
      <c r="E4" s="12"/>
      <c r="F4" s="12"/>
      <c r="G4" s="12" t="s">
        <v>3</v>
      </c>
      <c r="H4" s="12"/>
      <c r="I4" s="12"/>
      <c r="J4" s="12" t="s">
        <v>4</v>
      </c>
      <c r="K4" s="12"/>
      <c r="L4" s="12"/>
      <c r="M4" s="12" t="s">
        <v>5</v>
      </c>
      <c r="Q4" s="12" t="s">
        <v>2</v>
      </c>
      <c r="R4" s="12"/>
      <c r="S4" s="12"/>
      <c r="T4" s="12" t="s">
        <v>3</v>
      </c>
      <c r="U4" s="12"/>
      <c r="V4" s="12"/>
      <c r="W4" s="12" t="s">
        <v>4</v>
      </c>
      <c r="X4" s="12"/>
      <c r="Y4" s="12"/>
      <c r="Z4" s="12" t="s">
        <v>5</v>
      </c>
    </row>
    <row r="5" spans="2:27" x14ac:dyDescent="0.25">
      <c r="B5" s="1">
        <v>8</v>
      </c>
      <c r="C5" s="2">
        <v>1320055</v>
      </c>
      <c r="D5" s="3">
        <v>1507309</v>
      </c>
      <c r="E5" s="4">
        <v>1538132</v>
      </c>
      <c r="F5" s="2">
        <v>1783332</v>
      </c>
      <c r="G5" s="3">
        <v>1334034</v>
      </c>
      <c r="H5" s="4">
        <v>1899629</v>
      </c>
      <c r="I5" s="2">
        <v>1578203</v>
      </c>
      <c r="J5" s="3">
        <v>1666915</v>
      </c>
      <c r="K5" s="4">
        <v>1482866</v>
      </c>
      <c r="L5" s="2">
        <v>1796543</v>
      </c>
      <c r="M5" s="3">
        <v>1428022</v>
      </c>
      <c r="N5" s="15">
        <v>1152164</v>
      </c>
      <c r="P5" s="2">
        <v>47158</v>
      </c>
      <c r="Q5" s="3">
        <v>48466</v>
      </c>
      <c r="R5" s="4">
        <v>47344</v>
      </c>
      <c r="S5" s="2">
        <v>45613</v>
      </c>
      <c r="T5" s="3">
        <v>46178</v>
      </c>
      <c r="U5" s="4">
        <v>43190</v>
      </c>
      <c r="V5" s="2">
        <v>46820</v>
      </c>
      <c r="W5" s="3">
        <v>45933</v>
      </c>
      <c r="X5" s="4">
        <v>45503</v>
      </c>
      <c r="Y5" s="2">
        <v>45912</v>
      </c>
      <c r="Z5" s="3">
        <v>46310</v>
      </c>
      <c r="AA5" s="4">
        <v>41811</v>
      </c>
    </row>
    <row r="6" spans="2:27" x14ac:dyDescent="0.25">
      <c r="B6" s="1">
        <v>16</v>
      </c>
      <c r="C6" s="5">
        <v>1409575</v>
      </c>
      <c r="D6" s="1">
        <v>1641972</v>
      </c>
      <c r="E6" s="6">
        <v>1687131</v>
      </c>
      <c r="F6" s="5">
        <v>1805012</v>
      </c>
      <c r="G6" s="1">
        <v>1621658</v>
      </c>
      <c r="H6" s="6">
        <v>1840459</v>
      </c>
      <c r="I6" s="5">
        <v>1710128</v>
      </c>
      <c r="J6" s="1">
        <v>1895373</v>
      </c>
      <c r="K6" s="6">
        <v>1688153</v>
      </c>
      <c r="L6" s="5">
        <v>1565126</v>
      </c>
      <c r="M6" s="1">
        <v>1686932</v>
      </c>
      <c r="N6" s="16">
        <v>1216546</v>
      </c>
      <c r="P6" s="5">
        <v>43751</v>
      </c>
      <c r="Q6" s="1">
        <v>49319</v>
      </c>
      <c r="R6" s="6">
        <v>47237</v>
      </c>
      <c r="S6" s="5">
        <v>45747</v>
      </c>
      <c r="T6" s="1">
        <v>48771</v>
      </c>
      <c r="U6" s="6">
        <v>46202</v>
      </c>
      <c r="V6" s="5">
        <v>45086</v>
      </c>
      <c r="W6" s="1">
        <v>47892</v>
      </c>
      <c r="X6" s="6">
        <v>43752</v>
      </c>
      <c r="Y6" s="5">
        <v>46571</v>
      </c>
      <c r="Z6" s="1">
        <v>45896</v>
      </c>
      <c r="AA6" s="6">
        <v>45576</v>
      </c>
    </row>
    <row r="7" spans="2:27" x14ac:dyDescent="0.25">
      <c r="B7" s="1">
        <v>32</v>
      </c>
      <c r="C7" s="5">
        <v>1490517</v>
      </c>
      <c r="D7" s="1">
        <v>1637403</v>
      </c>
      <c r="E7" s="6">
        <v>1411973</v>
      </c>
      <c r="F7" s="5">
        <v>1626149</v>
      </c>
      <c r="G7" s="1">
        <v>1606819</v>
      </c>
      <c r="H7" s="6">
        <v>1845044</v>
      </c>
      <c r="I7" s="5">
        <v>1581112</v>
      </c>
      <c r="J7" s="1">
        <v>1475516</v>
      </c>
      <c r="K7" s="6">
        <v>1425199</v>
      </c>
      <c r="L7" s="5">
        <v>1554961</v>
      </c>
      <c r="M7" s="1">
        <v>1371628</v>
      </c>
      <c r="N7" s="16">
        <v>1086713</v>
      </c>
      <c r="P7" s="5">
        <v>42060</v>
      </c>
      <c r="Q7" s="1">
        <v>49332</v>
      </c>
      <c r="R7" s="6">
        <v>43847</v>
      </c>
      <c r="S7" s="5">
        <v>39096</v>
      </c>
      <c r="T7" s="1">
        <v>46667</v>
      </c>
      <c r="U7" s="6">
        <v>44747</v>
      </c>
      <c r="V7" s="5">
        <v>44689</v>
      </c>
      <c r="W7" s="1">
        <v>45757</v>
      </c>
      <c r="X7" s="6">
        <v>45793</v>
      </c>
      <c r="Y7" s="5">
        <v>45563</v>
      </c>
      <c r="Z7" s="1">
        <v>46109</v>
      </c>
      <c r="AA7" s="6">
        <v>42184</v>
      </c>
    </row>
    <row r="8" spans="2:27" x14ac:dyDescent="0.25">
      <c r="C8" s="7">
        <v>1411196</v>
      </c>
      <c r="D8" s="8">
        <v>1413199</v>
      </c>
      <c r="E8" s="9">
        <v>1376650</v>
      </c>
      <c r="F8" s="7">
        <v>1335853</v>
      </c>
      <c r="G8" s="8">
        <v>1246692</v>
      </c>
      <c r="H8" s="9">
        <v>1377211</v>
      </c>
      <c r="I8" s="7">
        <v>586510</v>
      </c>
      <c r="J8" s="8">
        <v>570841</v>
      </c>
      <c r="K8" s="9">
        <v>620064</v>
      </c>
      <c r="L8" s="7">
        <v>1464382</v>
      </c>
      <c r="M8" s="8">
        <v>1560995</v>
      </c>
      <c r="N8" s="17">
        <v>1175229</v>
      </c>
      <c r="P8" s="7">
        <v>39374</v>
      </c>
      <c r="Q8" s="8">
        <v>40893</v>
      </c>
      <c r="R8" s="9">
        <v>41444</v>
      </c>
      <c r="S8" s="7">
        <v>41960</v>
      </c>
      <c r="T8" s="8">
        <v>43089</v>
      </c>
      <c r="U8" s="9">
        <v>42607</v>
      </c>
      <c r="V8" s="7">
        <v>43583</v>
      </c>
      <c r="W8" s="8">
        <v>45015</v>
      </c>
      <c r="X8" s="9">
        <v>44415</v>
      </c>
      <c r="Y8" s="7">
        <v>44334</v>
      </c>
      <c r="Z8" s="8">
        <v>43320</v>
      </c>
      <c r="AA8" s="9">
        <v>41568</v>
      </c>
    </row>
    <row r="9" spans="2:27" x14ac:dyDescent="0.25">
      <c r="D9" t="s">
        <v>9</v>
      </c>
      <c r="G9" t="s">
        <v>10</v>
      </c>
      <c r="H9" s="1" t="s">
        <v>0</v>
      </c>
      <c r="I9" s="1" t="s">
        <v>0</v>
      </c>
      <c r="J9" s="1" t="s">
        <v>11</v>
      </c>
      <c r="K9" s="1" t="s">
        <v>0</v>
      </c>
      <c r="L9" s="1" t="s">
        <v>0</v>
      </c>
      <c r="M9" s="1" t="s">
        <v>9</v>
      </c>
      <c r="N9" s="1" t="s">
        <v>0</v>
      </c>
      <c r="P9" s="1">
        <v>2978</v>
      </c>
      <c r="Q9" s="1">
        <v>2997</v>
      </c>
      <c r="R9" s="1">
        <v>2877</v>
      </c>
      <c r="S9" s="1">
        <v>2869</v>
      </c>
      <c r="T9" s="1" t="s">
        <v>0</v>
      </c>
      <c r="U9" s="1" t="s">
        <v>0</v>
      </c>
      <c r="V9" s="1" t="s">
        <v>0</v>
      </c>
      <c r="W9" s="1" t="s">
        <v>0</v>
      </c>
      <c r="X9" s="1" t="s">
        <v>0</v>
      </c>
      <c r="Y9" s="1" t="s">
        <v>0</v>
      </c>
      <c r="Z9" s="1" t="s">
        <v>0</v>
      </c>
      <c r="AA9" s="1" t="s">
        <v>0</v>
      </c>
    </row>
    <row r="10" spans="2:27" x14ac:dyDescent="0.25">
      <c r="C10" s="1">
        <v>2841</v>
      </c>
      <c r="D10" s="1">
        <v>3079</v>
      </c>
      <c r="E10" s="1">
        <v>2798</v>
      </c>
      <c r="F10" s="1">
        <v>2934</v>
      </c>
      <c r="G10" s="1">
        <v>2772</v>
      </c>
      <c r="P10" s="1" t="s">
        <v>0</v>
      </c>
      <c r="Q10" s="1" t="s">
        <v>0</v>
      </c>
      <c r="R10" s="1" t="s">
        <v>0</v>
      </c>
      <c r="S10" s="1" t="s">
        <v>0</v>
      </c>
      <c r="T10" s="1" t="s">
        <v>0</v>
      </c>
      <c r="U10" s="1" t="s">
        <v>0</v>
      </c>
      <c r="V10" s="1" t="s">
        <v>0</v>
      </c>
      <c r="W10" s="1" t="s">
        <v>0</v>
      </c>
      <c r="X10" s="1" t="s">
        <v>0</v>
      </c>
      <c r="Y10" s="1" t="s">
        <v>0</v>
      </c>
      <c r="Z10" s="1" t="s">
        <v>0</v>
      </c>
      <c r="AA10" s="1" t="s">
        <v>0</v>
      </c>
    </row>
    <row r="11" spans="2:27" x14ac:dyDescent="0.25">
      <c r="P11" t="s">
        <v>16</v>
      </c>
      <c r="Q11">
        <f>AVERAGE(P8:R8,Y8:AA8)</f>
        <v>41822.166666666664</v>
      </c>
    </row>
    <row r="12" spans="2:27" x14ac:dyDescent="0.25">
      <c r="C12" t="s">
        <v>8</v>
      </c>
      <c r="P12" t="s">
        <v>7</v>
      </c>
      <c r="Q12">
        <f>AVERAGE(P9:S9)</f>
        <v>2930.25</v>
      </c>
    </row>
    <row r="13" spans="2:27" x14ac:dyDescent="0.25">
      <c r="B13" t="s">
        <v>6</v>
      </c>
      <c r="C13">
        <f>AVERAGE(C8:E8,L8:N8)</f>
        <v>1400275.1666666667</v>
      </c>
    </row>
    <row r="14" spans="2:27" x14ac:dyDescent="0.25">
      <c r="B14" t="s">
        <v>7</v>
      </c>
      <c r="C14">
        <f>AVERAGE(C10:G10)</f>
        <v>2884.8</v>
      </c>
      <c r="P14" s="10"/>
    </row>
    <row r="16" spans="2:27" x14ac:dyDescent="0.25">
      <c r="C16">
        <f>((C5-$C$14)/($C$13-$C$14))*100</f>
        <v>94.25928727002578</v>
      </c>
      <c r="D16">
        <f t="shared" ref="D16:M16" si="0">((D5-$C$14)/($C$13-$C$14))*100</f>
        <v>107.65955139569566</v>
      </c>
      <c r="E16">
        <f t="shared" si="0"/>
        <v>109.86530583162504</v>
      </c>
      <c r="F16">
        <f t="shared" si="0"/>
        <v>127.41229956000602</v>
      </c>
      <c r="G16">
        <f t="shared" si="0"/>
        <v>95.259651973651543</v>
      </c>
      <c r="H16">
        <f t="shared" si="0"/>
        <v>135.73474136110522</v>
      </c>
      <c r="I16">
        <f t="shared" si="0"/>
        <v>112.73286531649435</v>
      </c>
      <c r="J16">
        <f t="shared" si="0"/>
        <v>119.08127032315068</v>
      </c>
      <c r="K16">
        <f t="shared" si="0"/>
        <v>105.91036229413442</v>
      </c>
      <c r="L16">
        <f t="shared" si="0"/>
        <v>128.35770467479247</v>
      </c>
      <c r="M16">
        <f t="shared" si="0"/>
        <v>101.98561790571954</v>
      </c>
      <c r="P16">
        <f t="shared" ref="P16:AA16" si="1">((P5-$Q$12)/($Q$11-$Q$12))*100</f>
        <v>113.7196461132669</v>
      </c>
      <c r="Q16">
        <f t="shared" si="1"/>
        <v>117.08281283814333</v>
      </c>
      <c r="R16">
        <f t="shared" si="1"/>
        <v>114.19789459249246</v>
      </c>
      <c r="S16">
        <f t="shared" si="1"/>
        <v>109.74709826163536</v>
      </c>
      <c r="T16">
        <f t="shared" si="1"/>
        <v>111.19984229799252</v>
      </c>
      <c r="U16">
        <f t="shared" si="1"/>
        <v>103.51701188978859</v>
      </c>
      <c r="V16">
        <f t="shared" si="1"/>
        <v>112.85057091983552</v>
      </c>
      <c r="W16">
        <f t="shared" si="1"/>
        <v>110.56989134417393</v>
      </c>
      <c r="X16">
        <f t="shared" si="1"/>
        <v>109.46426313951272</v>
      </c>
      <c r="Y16">
        <f t="shared" si="1"/>
        <v>110.51589554813232</v>
      </c>
      <c r="Z16">
        <f t="shared" si="1"/>
        <v>111.53924444453969</v>
      </c>
      <c r="AA16">
        <f t="shared" si="1"/>
        <v>99.971287949723916</v>
      </c>
    </row>
    <row r="17" spans="2:27" x14ac:dyDescent="0.25">
      <c r="C17">
        <f t="shared" ref="C17:M17" si="2">((C6-$C$14)/($C$13-$C$14))*100</f>
        <v>100.6655143441068</v>
      </c>
      <c r="D17">
        <f t="shared" si="2"/>
        <v>117.2963002392722</v>
      </c>
      <c r="E17">
        <f t="shared" si="2"/>
        <v>120.52796700020187</v>
      </c>
      <c r="F17">
        <f t="shared" si="2"/>
        <v>128.96376295328213</v>
      </c>
      <c r="G17">
        <f t="shared" si="2"/>
        <v>115.84259048968684</v>
      </c>
      <c r="H17">
        <f t="shared" si="2"/>
        <v>131.50041991368147</v>
      </c>
      <c r="I17">
        <f t="shared" si="2"/>
        <v>122.17367750090162</v>
      </c>
      <c r="J17">
        <f t="shared" si="2"/>
        <v>135.43017363962076</v>
      </c>
      <c r="K17">
        <f t="shared" si="2"/>
        <v>120.60110332805833</v>
      </c>
      <c r="L17">
        <f t="shared" si="2"/>
        <v>111.79704950496891</v>
      </c>
      <c r="M17">
        <f t="shared" si="2"/>
        <v>120.5137261692396</v>
      </c>
      <c r="P17">
        <f t="shared" ref="P17:AA17" si="3">((P6-$Q$12)/($Q$11-$Q$12))*100</f>
        <v>104.95947101261403</v>
      </c>
      <c r="Q17">
        <f t="shared" si="3"/>
        <v>119.27607064878521</v>
      </c>
      <c r="R17">
        <f t="shared" si="3"/>
        <v>113.92277315551863</v>
      </c>
      <c r="S17">
        <f t="shared" si="3"/>
        <v>110.09164286494837</v>
      </c>
      <c r="T17">
        <f t="shared" si="3"/>
        <v>117.8670374949379</v>
      </c>
      <c r="U17">
        <f t="shared" si="3"/>
        <v>111.26155177918291</v>
      </c>
      <c r="V17">
        <f t="shared" si="3"/>
        <v>108.39206090382964</v>
      </c>
      <c r="W17">
        <f t="shared" si="3"/>
        <v>115.60692774633976</v>
      </c>
      <c r="X17">
        <f t="shared" si="3"/>
        <v>104.96204224099696</v>
      </c>
      <c r="Y17">
        <f t="shared" si="3"/>
        <v>112.21033505248521</v>
      </c>
      <c r="Z17">
        <f t="shared" si="3"/>
        <v>110.4747558940054</v>
      </c>
      <c r="AA17">
        <f t="shared" si="3"/>
        <v>109.65196281146683</v>
      </c>
    </row>
    <row r="18" spans="2:27" x14ac:dyDescent="0.25">
      <c r="C18">
        <f t="shared" ref="C18:M18" si="4">((C7-$C$14)/($C$13-$C$14))*100</f>
        <v>106.45788288555302</v>
      </c>
      <c r="D18">
        <f t="shared" si="4"/>
        <v>116.96933362285714</v>
      </c>
      <c r="E18">
        <f t="shared" si="4"/>
        <v>100.83711993530034</v>
      </c>
      <c r="F18">
        <f t="shared" si="4"/>
        <v>116.1639752728604</v>
      </c>
      <c r="G18">
        <f t="shared" si="4"/>
        <v>114.78068249647539</v>
      </c>
      <c r="H18">
        <f t="shared" si="4"/>
        <v>131.82853152153069</v>
      </c>
      <c r="I18">
        <f t="shared" si="4"/>
        <v>112.94103907161612</v>
      </c>
      <c r="J18">
        <f t="shared" si="4"/>
        <v>105.3843818540708</v>
      </c>
      <c r="K18">
        <f t="shared" si="4"/>
        <v>101.78359847955633</v>
      </c>
      <c r="L18">
        <f t="shared" si="4"/>
        <v>111.06962213445914</v>
      </c>
      <c r="M18">
        <f t="shared" si="4"/>
        <v>97.949952472121183</v>
      </c>
      <c r="O18" s="13" t="s">
        <v>17</v>
      </c>
      <c r="P18">
        <f t="shared" ref="P18:AA18" si="5">((P7-$Q$12)/($Q$11-$Q$12))*100</f>
        <v>100.61152381707426</v>
      </c>
      <c r="Q18">
        <f t="shared" si="5"/>
        <v>119.30949661776333</v>
      </c>
      <c r="R18">
        <f t="shared" si="5"/>
        <v>105.2063089373756</v>
      </c>
      <c r="S18">
        <f t="shared" si="5"/>
        <v>92.990402890060707</v>
      </c>
      <c r="T18">
        <f t="shared" si="5"/>
        <v>112.45717297724678</v>
      </c>
      <c r="U18">
        <f t="shared" si="5"/>
        <v>107.52041448201533</v>
      </c>
      <c r="V18">
        <f t="shared" si="5"/>
        <v>107.37128323580522</v>
      </c>
      <c r="W18">
        <f t="shared" si="5"/>
        <v>110.11735514877772</v>
      </c>
      <c r="X18">
        <f t="shared" si="5"/>
        <v>110.2099193705633</v>
      </c>
      <c r="Y18">
        <f t="shared" si="5"/>
        <v>109.61853684248869</v>
      </c>
      <c r="Z18">
        <f t="shared" si="5"/>
        <v>111.02242753957015</v>
      </c>
      <c r="AA18">
        <f t="shared" si="5"/>
        <v>100.93035613655795</v>
      </c>
    </row>
    <row r="19" spans="2:27" x14ac:dyDescent="0.25">
      <c r="C19">
        <f t="shared" ref="C19:M19" si="6">((C8-$C$14)/($C$13-$C$14))*100</f>
        <v>100.78151628877934</v>
      </c>
      <c r="D19">
        <f t="shared" si="6"/>
        <v>100.92485490394225</v>
      </c>
      <c r="E19">
        <f t="shared" si="6"/>
        <v>98.309336658515676</v>
      </c>
      <c r="F19">
        <f t="shared" si="6"/>
        <v>95.38982318732171</v>
      </c>
      <c r="G19">
        <f t="shared" si="6"/>
        <v>89.009286858544485</v>
      </c>
      <c r="H19">
        <f t="shared" si="6"/>
        <v>98.349482920675641</v>
      </c>
      <c r="I19">
        <f t="shared" si="6"/>
        <v>41.765365922206747</v>
      </c>
      <c r="J19">
        <f t="shared" si="6"/>
        <v>40.644061498348663</v>
      </c>
      <c r="K19">
        <f t="shared" si="6"/>
        <v>44.166556083552976</v>
      </c>
      <c r="L19">
        <f t="shared" si="6"/>
        <v>104.5876109398302</v>
      </c>
      <c r="M19">
        <f t="shared" si="6"/>
        <v>111.50142702906376</v>
      </c>
      <c r="P19">
        <f t="shared" ref="P19:AA19" si="7">((P8-$Q$12)/($Q$11-$Q$12))*100</f>
        <v>93.705204380516093</v>
      </c>
      <c r="Q19">
        <f t="shared" si="7"/>
        <v>97.610900294191381</v>
      </c>
      <c r="R19">
        <f t="shared" si="7"/>
        <v>99.027647133187486</v>
      </c>
      <c r="S19">
        <f t="shared" si="7"/>
        <v>100.35440097878094</v>
      </c>
      <c r="T19">
        <f t="shared" si="7"/>
        <v>103.25731782311236</v>
      </c>
      <c r="U19">
        <f t="shared" si="7"/>
        <v>102.01798574253861</v>
      </c>
      <c r="V19">
        <f t="shared" si="7"/>
        <v>104.52750464428127</v>
      </c>
      <c r="W19">
        <f t="shared" si="7"/>
        <v>108.20950368864139</v>
      </c>
      <c r="X19">
        <f t="shared" si="7"/>
        <v>106.66676665888157</v>
      </c>
      <c r="Y19">
        <f t="shared" si="7"/>
        <v>106.458497159864</v>
      </c>
      <c r="Z19">
        <f t="shared" si="7"/>
        <v>103.85127157956988</v>
      </c>
      <c r="AA19">
        <f t="shared" si="7"/>
        <v>99.34647945267119</v>
      </c>
    </row>
    <row r="21" spans="2:27" x14ac:dyDescent="0.25">
      <c r="D21" t="s">
        <v>2</v>
      </c>
      <c r="G21" t="s">
        <v>3</v>
      </c>
      <c r="J21" t="s">
        <v>4</v>
      </c>
      <c r="M21" t="s">
        <v>5</v>
      </c>
      <c r="R21" s="12" t="s">
        <v>2</v>
      </c>
      <c r="T21" s="12" t="s">
        <v>3</v>
      </c>
      <c r="U21" s="12"/>
      <c r="V21" s="12"/>
      <c r="W21" s="12" t="s">
        <v>4</v>
      </c>
      <c r="X21" s="12"/>
      <c r="Y21" s="12"/>
      <c r="Z21" s="12" t="s">
        <v>5</v>
      </c>
    </row>
    <row r="22" spans="2:27" x14ac:dyDescent="0.25">
      <c r="B22" s="12" t="s">
        <v>1</v>
      </c>
      <c r="C22" s="13" t="s">
        <v>8</v>
      </c>
      <c r="D22" s="13" t="s">
        <v>13</v>
      </c>
      <c r="F22" s="13" t="s">
        <v>8</v>
      </c>
      <c r="G22" s="13" t="s">
        <v>13</v>
      </c>
      <c r="I22" s="13" t="s">
        <v>8</v>
      </c>
      <c r="J22" s="13" t="s">
        <v>13</v>
      </c>
      <c r="L22" s="13" t="s">
        <v>8</v>
      </c>
      <c r="M22" s="13" t="s">
        <v>13</v>
      </c>
      <c r="Q22" s="13" t="s">
        <v>8</v>
      </c>
      <c r="R22" s="13" t="s">
        <v>13</v>
      </c>
      <c r="T22" s="13" t="s">
        <v>8</v>
      </c>
      <c r="U22" s="13" t="s">
        <v>13</v>
      </c>
      <c r="W22" s="13" t="s">
        <v>8</v>
      </c>
      <c r="X22" s="13" t="s">
        <v>13</v>
      </c>
      <c r="Z22" s="13" t="s">
        <v>8</v>
      </c>
      <c r="AA22" s="13" t="s">
        <v>13</v>
      </c>
    </row>
    <row r="23" spans="2:27" x14ac:dyDescent="0.25">
      <c r="B23" s="10">
        <v>8</v>
      </c>
      <c r="C23" s="14">
        <f>AVERAGE(C16:E16)</f>
        <v>103.92804816578216</v>
      </c>
      <c r="D23" s="14">
        <f>STDEV(C16:E16)</f>
        <v>8.4457114029776257</v>
      </c>
      <c r="E23" s="14"/>
      <c r="F23" s="14">
        <f>AVERAGE(F16:H16)</f>
        <v>119.46889763158759</v>
      </c>
      <c r="G23" s="14">
        <f>STDEV(F16:H16)</f>
        <v>21.374785165654792</v>
      </c>
      <c r="H23" s="14"/>
      <c r="I23" s="14">
        <f>AVERAGE(I16:K16)</f>
        <v>112.57483264459314</v>
      </c>
      <c r="J23" s="14">
        <f>STDEV(I16:K16)</f>
        <v>6.5868759910326551</v>
      </c>
      <c r="K23" s="14"/>
      <c r="L23" s="14">
        <f>AVERAGE(L16:N16)</f>
        <v>115.171661290256</v>
      </c>
      <c r="M23" s="14">
        <f>STDEV(L16:N16)</f>
        <v>18.64788138845163</v>
      </c>
      <c r="P23" s="12">
        <v>8</v>
      </c>
      <c r="Q23">
        <f>AVERAGE(P16:R16)</f>
        <v>115.00011784796756</v>
      </c>
      <c r="R23">
        <f>STDEV(P16:R16)</f>
        <v>1.819448877695607</v>
      </c>
      <c r="T23">
        <f>AVERAGE(S16:U16)</f>
        <v>108.15465081647216</v>
      </c>
      <c r="U23">
        <f>STDEV(S16:U16)</f>
        <v>4.0814687821311137</v>
      </c>
      <c r="W23">
        <f>AVERAGE(V16:X16)</f>
        <v>110.96157513450738</v>
      </c>
      <c r="X23">
        <f>STDEV(V16:X16)</f>
        <v>1.7267982625298666</v>
      </c>
      <c r="Z23">
        <f>AVERAGE(Y16:AA16)</f>
        <v>107.34214264746531</v>
      </c>
      <c r="AA23">
        <f>STDEV(Y16:AA16)</f>
        <v>6.4038219035476631</v>
      </c>
    </row>
    <row r="24" spans="2:27" x14ac:dyDescent="0.25">
      <c r="B24" s="10">
        <v>16</v>
      </c>
      <c r="C24" s="14">
        <f t="shared" ref="C24:C25" si="8">AVERAGE(C17:E17)</f>
        <v>112.82992719452697</v>
      </c>
      <c r="D24" s="14">
        <f t="shared" ref="D24:D25" si="9">STDEV(C17:E17)</f>
        <v>10.657890152840981</v>
      </c>
      <c r="E24" s="14"/>
      <c r="F24" s="14">
        <f t="shared" ref="F24:F25" si="10">AVERAGE(F17:H17)</f>
        <v>125.43559111888347</v>
      </c>
      <c r="G24" s="14">
        <f t="shared" ref="G24:G25" si="11">STDEV(F17:H17)</f>
        <v>8.4040408695764288</v>
      </c>
      <c r="H24" s="14"/>
      <c r="I24" s="14">
        <f t="shared" ref="I24:I25" si="12">AVERAGE(I17:K17)</f>
        <v>126.06831815619357</v>
      </c>
      <c r="J24" s="14">
        <f t="shared" ref="J24:J25" si="13">STDEV(I17:K17)</f>
        <v>8.1456430655722496</v>
      </c>
      <c r="K24" s="14"/>
      <c r="L24" s="14">
        <f t="shared" ref="L24:L25" si="14">AVERAGE(L17:N17)</f>
        <v>116.15538783710426</v>
      </c>
      <c r="M24" s="14">
        <f t="shared" ref="M24:M25" si="15">STDEV(L17:N17)</f>
        <v>6.1636211787163422</v>
      </c>
      <c r="P24" s="12">
        <v>16</v>
      </c>
      <c r="Q24">
        <f>AVERAGE(P17:R17)</f>
        <v>112.71943827230594</v>
      </c>
      <c r="R24">
        <f>STDEV(P17:R17)</f>
        <v>7.2337588718778498</v>
      </c>
      <c r="T24">
        <f>AVERAGE(S17:U17)</f>
        <v>113.07341071302307</v>
      </c>
      <c r="U24">
        <f>STDEV(S17:U17)</f>
        <v>4.1924115983667205</v>
      </c>
      <c r="W24">
        <f>AVERAGE(V17:X17)</f>
        <v>109.65367696372213</v>
      </c>
      <c r="X24">
        <f>STDEV(V17:X17)</f>
        <v>5.4334292272374611</v>
      </c>
      <c r="Z24">
        <f>AVERAGE(Y17:AA17)</f>
        <v>110.77901791931914</v>
      </c>
      <c r="AA24">
        <f>STDEV(Y17:AA17)</f>
        <v>1.3060431332614415</v>
      </c>
    </row>
    <row r="25" spans="2:27" x14ac:dyDescent="0.25">
      <c r="B25" s="10">
        <v>32</v>
      </c>
      <c r="C25" s="14">
        <f t="shared" si="8"/>
        <v>108.08811214790349</v>
      </c>
      <c r="D25" s="14">
        <f t="shared" si="9"/>
        <v>8.1887309884448261</v>
      </c>
      <c r="E25" s="14"/>
      <c r="F25" s="14">
        <f t="shared" si="10"/>
        <v>120.92439643028882</v>
      </c>
      <c r="G25" s="14">
        <f t="shared" si="11"/>
        <v>9.4685530199887928</v>
      </c>
      <c r="H25" s="14"/>
      <c r="I25" s="14">
        <f t="shared" si="12"/>
        <v>106.7030064684144</v>
      </c>
      <c r="J25" s="14">
        <f t="shared" si="13"/>
        <v>5.6944006090633019</v>
      </c>
      <c r="K25" s="14"/>
      <c r="L25" s="14">
        <f t="shared" si="14"/>
        <v>104.50978730329015</v>
      </c>
      <c r="M25" s="14">
        <f t="shared" si="15"/>
        <v>9.2770073851665913</v>
      </c>
      <c r="P25" s="12">
        <v>32</v>
      </c>
      <c r="Q25">
        <f>AVERAGE(P18:R18)</f>
        <v>108.3757764574044</v>
      </c>
      <c r="R25">
        <f>STDEV(P18:R18)</f>
        <v>9.7435973841397612</v>
      </c>
      <c r="T25">
        <f>AVERAGE(S18:U18)</f>
        <v>104.32266344977427</v>
      </c>
      <c r="U25">
        <f>STDEV(S18:U18)</f>
        <v>10.11968345132345</v>
      </c>
      <c r="W25">
        <f>AVERAGE(V18:X18)</f>
        <v>109.23285258504875</v>
      </c>
      <c r="X25">
        <f>STDEV(V18:X18)</f>
        <v>1.6128305445151117</v>
      </c>
      <c r="Z25">
        <f>AVERAGE(Y18:AA18)</f>
        <v>107.19044017287224</v>
      </c>
      <c r="AA25">
        <f>STDEV(Y18:AA18)</f>
        <v>5.4666458069483479</v>
      </c>
    </row>
    <row r="26" spans="2:27" x14ac:dyDescent="0.25"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Q26" s="14"/>
      <c r="R26" s="14"/>
    </row>
    <row r="27" spans="2:27" x14ac:dyDescent="0.25">
      <c r="B27" s="13" t="s">
        <v>6</v>
      </c>
      <c r="C27" s="14">
        <f>AVERAGE(C19:E19,L19:N19)</f>
        <v>103.22094916402625</v>
      </c>
      <c r="D27" s="14">
        <f>STDEV(C19:E19,L19:N19)</f>
        <v>5.1424920294331464</v>
      </c>
      <c r="E27" s="14"/>
      <c r="F27" s="14"/>
      <c r="G27" s="14"/>
      <c r="H27" s="14"/>
      <c r="I27" s="14"/>
      <c r="J27" s="14"/>
      <c r="K27" s="14"/>
      <c r="L27" s="14"/>
      <c r="M27" s="14"/>
      <c r="P27" s="13" t="s">
        <v>6</v>
      </c>
      <c r="Q27" s="14">
        <f>AVERAGE(P19:R19,Y19:AA19)</f>
        <v>100</v>
      </c>
      <c r="R27" s="14">
        <f>STDEV(P19:R19,Y19:AA19)</f>
        <v>4.5442114132668179</v>
      </c>
    </row>
    <row r="28" spans="2:27" x14ac:dyDescent="0.25">
      <c r="B28" s="13" t="s">
        <v>14</v>
      </c>
      <c r="C28" s="14">
        <f>AVERAGE(F19:H19)</f>
        <v>94.249530988847269</v>
      </c>
      <c r="D28" s="14">
        <f>STDEV(F19:H19)</f>
        <v>4.773365201112191</v>
      </c>
      <c r="E28" s="14"/>
      <c r="F28" s="14"/>
      <c r="G28" s="14"/>
      <c r="H28" s="14"/>
      <c r="I28" s="14"/>
      <c r="J28" s="14"/>
      <c r="K28" s="14"/>
      <c r="L28" s="14"/>
      <c r="M28" s="14"/>
      <c r="P28" s="13" t="s">
        <v>14</v>
      </c>
      <c r="Q28" s="14">
        <f>AVERAGE(S19:U19)</f>
        <v>101.8765681814773</v>
      </c>
      <c r="R28" s="14">
        <f>STDEV(S19:U19)</f>
        <v>1.4566161972901994</v>
      </c>
    </row>
    <row r="29" spans="2:27" x14ac:dyDescent="0.25">
      <c r="B29" s="13" t="s">
        <v>15</v>
      </c>
      <c r="C29" s="14">
        <f>AVERAGE(I19:K19)</f>
        <v>42.191994501369457</v>
      </c>
      <c r="D29" s="14">
        <f>STDEV(I19:K19)</f>
        <v>1.7995835585260342</v>
      </c>
      <c r="E29" s="14"/>
      <c r="F29" s="14"/>
      <c r="G29" s="14"/>
      <c r="H29" s="14"/>
      <c r="I29" s="14"/>
      <c r="J29" s="14"/>
      <c r="K29" s="14"/>
      <c r="L29" s="14"/>
      <c r="M29" s="14"/>
      <c r="P29" s="13" t="s">
        <v>15</v>
      </c>
      <c r="Q29" s="14">
        <f>AVERAGE(V19:X19)</f>
        <v>106.46792499726807</v>
      </c>
      <c r="R29" s="14">
        <f>STDEV(V19:X19)</f>
        <v>1.8490356257958178</v>
      </c>
    </row>
    <row r="53" spans="1:29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</row>
    <row r="55" spans="1:29" x14ac:dyDescent="0.25">
      <c r="B55" s="11" t="s">
        <v>20</v>
      </c>
    </row>
    <row r="56" spans="1:29" x14ac:dyDescent="0.25">
      <c r="B56" s="11"/>
    </row>
    <row r="57" spans="1:29" x14ac:dyDescent="0.25">
      <c r="B57" s="11" t="s">
        <v>18</v>
      </c>
      <c r="Q57" s="11" t="s">
        <v>19</v>
      </c>
    </row>
    <row r="58" spans="1:29" x14ac:dyDescent="0.25">
      <c r="B58" s="11"/>
      <c r="D58" s="12" t="s">
        <v>15</v>
      </c>
      <c r="E58" s="12"/>
      <c r="F58" s="12"/>
      <c r="G58" s="12" t="s">
        <v>26</v>
      </c>
      <c r="H58" s="12"/>
      <c r="I58" s="12"/>
      <c r="J58" s="12" t="s">
        <v>15</v>
      </c>
      <c r="K58" s="12"/>
      <c r="L58" s="12"/>
      <c r="M58" s="12" t="s">
        <v>6</v>
      </c>
      <c r="Q58" s="11"/>
      <c r="R58" s="12" t="s">
        <v>6</v>
      </c>
      <c r="S58" s="12"/>
      <c r="T58" s="12"/>
      <c r="U58" s="12" t="s">
        <v>26</v>
      </c>
      <c r="V58" s="12"/>
      <c r="W58" s="12"/>
      <c r="X58" s="12" t="s">
        <v>15</v>
      </c>
      <c r="Y58" s="12"/>
      <c r="Z58" s="12"/>
      <c r="AA58" s="12" t="s">
        <v>6</v>
      </c>
    </row>
    <row r="59" spans="1:29" x14ac:dyDescent="0.25">
      <c r="B59" t="s">
        <v>1</v>
      </c>
      <c r="C59" s="18">
        <v>8973</v>
      </c>
      <c r="D59" s="19">
        <v>39601</v>
      </c>
      <c r="E59" s="20">
        <v>9915</v>
      </c>
      <c r="F59" s="18">
        <v>414698</v>
      </c>
      <c r="G59" s="19">
        <v>285505</v>
      </c>
      <c r="H59" s="20">
        <v>277627</v>
      </c>
      <c r="I59" s="18">
        <v>8338</v>
      </c>
      <c r="J59" s="19">
        <v>7937</v>
      </c>
      <c r="K59" s="20">
        <v>39148</v>
      </c>
      <c r="L59" s="18">
        <v>375282</v>
      </c>
      <c r="M59" s="30">
        <v>458679</v>
      </c>
      <c r="N59" s="20">
        <v>365817</v>
      </c>
      <c r="Q59" s="7">
        <v>47898</v>
      </c>
      <c r="R59" s="8">
        <v>47678</v>
      </c>
      <c r="S59" s="9">
        <v>45878</v>
      </c>
      <c r="T59" s="7">
        <v>48884</v>
      </c>
      <c r="U59" s="8">
        <v>45670</v>
      </c>
      <c r="V59" s="9">
        <v>47345</v>
      </c>
      <c r="W59" s="8">
        <v>48196</v>
      </c>
      <c r="X59" s="8">
        <v>53148</v>
      </c>
      <c r="Y59" s="8">
        <v>52493</v>
      </c>
      <c r="Z59" s="7">
        <v>45093</v>
      </c>
      <c r="AA59" s="8">
        <v>44862</v>
      </c>
      <c r="AB59" s="9">
        <v>46770</v>
      </c>
    </row>
    <row r="60" spans="1:29" x14ac:dyDescent="0.25">
      <c r="C60" s="12"/>
      <c r="D60" s="12" t="s">
        <v>3</v>
      </c>
      <c r="E60" s="12"/>
      <c r="F60" s="12"/>
      <c r="G60" s="12" t="s">
        <v>4</v>
      </c>
      <c r="H60" s="12"/>
      <c r="I60" s="12"/>
      <c r="J60" s="12" t="s">
        <v>5</v>
      </c>
      <c r="Q60" s="12"/>
      <c r="R60" s="12" t="s">
        <v>3</v>
      </c>
      <c r="S60" s="12"/>
      <c r="T60" s="12"/>
      <c r="U60" s="12" t="s">
        <v>4</v>
      </c>
      <c r="V60" s="12"/>
      <c r="W60" s="12"/>
      <c r="X60" s="12" t="s">
        <v>5</v>
      </c>
    </row>
    <row r="61" spans="1:29" x14ac:dyDescent="0.25">
      <c r="B61" s="1">
        <v>8</v>
      </c>
      <c r="C61" s="18">
        <v>383819</v>
      </c>
      <c r="D61" s="19">
        <v>357180</v>
      </c>
      <c r="E61" s="20">
        <v>391108</v>
      </c>
      <c r="F61" s="18">
        <v>331170</v>
      </c>
      <c r="G61" s="19">
        <v>369485</v>
      </c>
      <c r="H61" s="20">
        <v>334479</v>
      </c>
      <c r="I61" s="18">
        <v>286367</v>
      </c>
      <c r="J61" s="19">
        <v>304030</v>
      </c>
      <c r="K61" s="20">
        <v>249225</v>
      </c>
      <c r="L61" s="18">
        <v>358726</v>
      </c>
      <c r="M61" s="19">
        <v>175842</v>
      </c>
      <c r="N61" s="20">
        <v>242293</v>
      </c>
      <c r="Q61" s="2">
        <v>46540</v>
      </c>
      <c r="R61" s="3">
        <v>44231</v>
      </c>
      <c r="S61" s="4">
        <v>47021</v>
      </c>
      <c r="T61" s="2">
        <v>45540</v>
      </c>
      <c r="U61" s="3">
        <v>44502</v>
      </c>
      <c r="V61" s="4">
        <v>43424</v>
      </c>
      <c r="W61" s="3">
        <v>44622</v>
      </c>
      <c r="X61" s="3">
        <v>45784</v>
      </c>
      <c r="Y61" s="3">
        <v>44026</v>
      </c>
      <c r="Z61" s="2">
        <v>40492</v>
      </c>
      <c r="AA61" s="3">
        <v>42781</v>
      </c>
      <c r="AB61" s="4">
        <v>44303</v>
      </c>
    </row>
    <row r="62" spans="1:29" x14ac:dyDescent="0.25">
      <c r="B62" s="1">
        <v>16</v>
      </c>
      <c r="C62" s="21">
        <v>320927</v>
      </c>
      <c r="D62" s="22">
        <v>380188</v>
      </c>
      <c r="E62" s="23">
        <v>366340</v>
      </c>
      <c r="F62" s="21">
        <v>396790</v>
      </c>
      <c r="G62" s="22">
        <v>336469</v>
      </c>
      <c r="H62" s="23">
        <v>383688</v>
      </c>
      <c r="I62" s="21">
        <v>238012</v>
      </c>
      <c r="J62" s="22">
        <v>255921</v>
      </c>
      <c r="K62" s="23">
        <v>212347</v>
      </c>
      <c r="L62" s="21">
        <v>291428</v>
      </c>
      <c r="M62" s="22">
        <v>268467</v>
      </c>
      <c r="N62" s="23">
        <v>280054</v>
      </c>
      <c r="Q62" s="5">
        <v>48557</v>
      </c>
      <c r="R62" s="1">
        <v>46319</v>
      </c>
      <c r="S62" s="6">
        <v>44283</v>
      </c>
      <c r="T62" s="5">
        <v>42961</v>
      </c>
      <c r="U62" s="1">
        <v>44286</v>
      </c>
      <c r="V62" s="6">
        <v>45900</v>
      </c>
      <c r="W62" s="1">
        <v>41966</v>
      </c>
      <c r="X62" s="1">
        <v>47801</v>
      </c>
      <c r="Y62" s="1">
        <v>38044</v>
      </c>
      <c r="Z62" s="5">
        <v>44821</v>
      </c>
      <c r="AA62" s="1">
        <v>41610</v>
      </c>
      <c r="AB62" s="6">
        <v>39132</v>
      </c>
    </row>
    <row r="63" spans="1:29" x14ac:dyDescent="0.25">
      <c r="B63" s="1">
        <v>32</v>
      </c>
      <c r="C63" s="24">
        <v>308901</v>
      </c>
      <c r="D63" s="25">
        <v>411139</v>
      </c>
      <c r="E63" s="26">
        <v>345546</v>
      </c>
      <c r="F63" s="24">
        <v>380663</v>
      </c>
      <c r="G63" s="25">
        <v>385852</v>
      </c>
      <c r="H63" s="26">
        <v>386256</v>
      </c>
      <c r="I63" s="24">
        <v>323081</v>
      </c>
      <c r="J63" s="25">
        <v>306108</v>
      </c>
      <c r="K63" s="26">
        <v>350861</v>
      </c>
      <c r="L63" s="24">
        <v>227469</v>
      </c>
      <c r="M63" s="25">
        <v>270214</v>
      </c>
      <c r="N63" s="26">
        <v>311825</v>
      </c>
      <c r="Q63" s="31">
        <v>46980</v>
      </c>
      <c r="R63" s="32">
        <v>42333</v>
      </c>
      <c r="S63" s="33">
        <v>40494</v>
      </c>
      <c r="T63" s="31">
        <v>38284</v>
      </c>
      <c r="U63" s="32">
        <v>44131</v>
      </c>
      <c r="V63" s="33">
        <v>44843</v>
      </c>
      <c r="W63" s="32">
        <v>37426</v>
      </c>
      <c r="X63" s="32">
        <v>48714</v>
      </c>
      <c r="Y63" s="32">
        <v>40757</v>
      </c>
      <c r="Z63" s="31">
        <v>38376</v>
      </c>
      <c r="AA63" s="32">
        <v>43485</v>
      </c>
      <c r="AB63" s="33">
        <v>42902</v>
      </c>
    </row>
    <row r="64" spans="1:29" x14ac:dyDescent="0.25">
      <c r="D64" s="12" t="s">
        <v>21</v>
      </c>
      <c r="E64" s="12"/>
      <c r="F64" s="12"/>
      <c r="G64" s="12" t="s">
        <v>22</v>
      </c>
      <c r="H64" s="12"/>
      <c r="I64" s="12"/>
      <c r="J64" s="12" t="s">
        <v>23</v>
      </c>
      <c r="K64" s="12"/>
      <c r="L64" s="12"/>
      <c r="M64" s="12" t="s">
        <v>24</v>
      </c>
      <c r="R64" s="12" t="s">
        <v>21</v>
      </c>
      <c r="S64" s="12"/>
      <c r="T64" s="12"/>
      <c r="U64" s="12" t="s">
        <v>22</v>
      </c>
      <c r="V64" s="12"/>
      <c r="W64" s="12"/>
      <c r="X64" s="12" t="s">
        <v>23</v>
      </c>
      <c r="Y64" s="12"/>
      <c r="Z64" s="12"/>
      <c r="AA64" s="12" t="s">
        <v>24</v>
      </c>
    </row>
    <row r="65" spans="2:28" x14ac:dyDescent="0.25">
      <c r="B65" s="1">
        <v>8</v>
      </c>
      <c r="C65" s="21">
        <v>362443</v>
      </c>
      <c r="D65" s="22">
        <v>341132</v>
      </c>
      <c r="E65" s="23">
        <v>408074</v>
      </c>
      <c r="F65" s="21">
        <v>374808</v>
      </c>
      <c r="G65" s="22">
        <v>331546</v>
      </c>
      <c r="H65" s="23">
        <v>375742</v>
      </c>
      <c r="I65" s="21">
        <v>295558</v>
      </c>
      <c r="J65" s="22">
        <v>284023</v>
      </c>
      <c r="K65" s="23">
        <v>240204</v>
      </c>
      <c r="L65" s="21">
        <v>269693</v>
      </c>
      <c r="M65" s="28">
        <v>18704</v>
      </c>
      <c r="N65" s="23">
        <v>302952</v>
      </c>
      <c r="Q65" s="2">
        <v>43936</v>
      </c>
      <c r="R65" s="3">
        <v>42242</v>
      </c>
      <c r="S65" s="4">
        <v>40642</v>
      </c>
      <c r="T65" s="2">
        <v>40748</v>
      </c>
      <c r="U65" s="3">
        <v>44660</v>
      </c>
      <c r="V65" s="4">
        <v>37654</v>
      </c>
      <c r="W65" s="3">
        <v>42227</v>
      </c>
      <c r="X65" s="3">
        <v>46225</v>
      </c>
      <c r="Y65" s="3">
        <v>41556</v>
      </c>
      <c r="Z65" s="2">
        <v>38859</v>
      </c>
      <c r="AA65" s="3">
        <v>44533</v>
      </c>
      <c r="AB65" s="4">
        <v>42305</v>
      </c>
    </row>
    <row r="66" spans="2:28" x14ac:dyDescent="0.25">
      <c r="B66" s="1">
        <v>16</v>
      </c>
      <c r="C66" s="21">
        <v>502902</v>
      </c>
      <c r="D66" s="22">
        <v>396879</v>
      </c>
      <c r="E66" s="23">
        <v>400050</v>
      </c>
      <c r="F66" s="21">
        <v>321073</v>
      </c>
      <c r="G66" s="22">
        <v>301036</v>
      </c>
      <c r="H66" s="23">
        <v>325364</v>
      </c>
      <c r="I66" s="21">
        <v>363268</v>
      </c>
      <c r="J66" s="22">
        <v>329521</v>
      </c>
      <c r="K66" s="23">
        <v>296747</v>
      </c>
      <c r="L66" s="21">
        <v>313688</v>
      </c>
      <c r="M66" s="22">
        <v>323179</v>
      </c>
      <c r="N66" s="23">
        <v>305712</v>
      </c>
      <c r="Q66" s="5">
        <v>47642</v>
      </c>
      <c r="R66" s="1">
        <v>44364</v>
      </c>
      <c r="S66" s="6">
        <v>37830</v>
      </c>
      <c r="T66" s="5">
        <v>44963</v>
      </c>
      <c r="U66" s="1">
        <v>39192</v>
      </c>
      <c r="V66" s="6">
        <v>44087</v>
      </c>
      <c r="W66" s="1">
        <v>38414</v>
      </c>
      <c r="X66" s="1">
        <v>43554</v>
      </c>
      <c r="Y66" s="1">
        <v>50451</v>
      </c>
      <c r="Z66" s="5">
        <v>42477</v>
      </c>
      <c r="AA66" s="1">
        <v>47873</v>
      </c>
      <c r="AB66" s="6">
        <v>44961</v>
      </c>
    </row>
    <row r="67" spans="2:28" x14ac:dyDescent="0.25">
      <c r="B67" s="1">
        <v>32</v>
      </c>
      <c r="C67" s="24">
        <v>354717</v>
      </c>
      <c r="D67" s="25">
        <v>492345</v>
      </c>
      <c r="E67" s="26">
        <v>405035</v>
      </c>
      <c r="F67" s="24">
        <v>300848</v>
      </c>
      <c r="G67" s="25">
        <v>310327</v>
      </c>
      <c r="H67" s="26">
        <v>293263</v>
      </c>
      <c r="I67" s="24">
        <v>454577</v>
      </c>
      <c r="J67" s="25">
        <v>417748</v>
      </c>
      <c r="K67" s="26">
        <v>358459</v>
      </c>
      <c r="L67" s="24">
        <v>249682</v>
      </c>
      <c r="M67" s="27">
        <v>35766</v>
      </c>
      <c r="N67" s="26">
        <v>309991</v>
      </c>
      <c r="Q67" s="31">
        <v>45641</v>
      </c>
      <c r="R67" s="32">
        <v>48833</v>
      </c>
      <c r="S67" s="33">
        <v>42337</v>
      </c>
      <c r="T67" s="31">
        <v>45095</v>
      </c>
      <c r="U67" s="32">
        <v>41634</v>
      </c>
      <c r="V67" s="33">
        <v>42350</v>
      </c>
      <c r="W67" s="32">
        <v>40304</v>
      </c>
      <c r="X67" s="32">
        <v>44083</v>
      </c>
      <c r="Y67" s="32">
        <v>41568</v>
      </c>
      <c r="Z67" s="31">
        <v>40900</v>
      </c>
      <c r="AA67" s="32">
        <v>46710</v>
      </c>
      <c r="AB67" s="33">
        <v>48978</v>
      </c>
    </row>
    <row r="68" spans="2:28" x14ac:dyDescent="0.25">
      <c r="Q68" s="1">
        <v>46621</v>
      </c>
      <c r="R68" s="1">
        <v>48134</v>
      </c>
      <c r="S68" s="1">
        <v>46267</v>
      </c>
      <c r="T68" s="1">
        <v>46550</v>
      </c>
      <c r="U68" s="1">
        <v>43784</v>
      </c>
      <c r="V68" s="1">
        <v>42114</v>
      </c>
      <c r="W68" s="1">
        <v>40664</v>
      </c>
      <c r="X68" s="1">
        <v>42749</v>
      </c>
      <c r="Y68" s="1">
        <v>40317</v>
      </c>
      <c r="Z68" s="1">
        <v>36550</v>
      </c>
      <c r="AA68" s="1">
        <v>43535</v>
      </c>
      <c r="AB68" s="1">
        <v>41598</v>
      </c>
    </row>
    <row r="69" spans="2:28" x14ac:dyDescent="0.25">
      <c r="C69" s="22">
        <v>2076</v>
      </c>
      <c r="D69" s="22">
        <v>2299</v>
      </c>
      <c r="E69" s="22">
        <v>2556</v>
      </c>
      <c r="F69" s="22">
        <v>2781</v>
      </c>
      <c r="G69" s="22">
        <v>2811</v>
      </c>
      <c r="H69" s="22">
        <v>5183</v>
      </c>
      <c r="I69" s="22">
        <v>2756</v>
      </c>
      <c r="J69" s="22">
        <v>2765</v>
      </c>
      <c r="K69" s="22">
        <v>2379</v>
      </c>
      <c r="L69" s="22">
        <v>2019</v>
      </c>
      <c r="M69" s="22">
        <v>1656</v>
      </c>
      <c r="N69" s="22">
        <v>1698</v>
      </c>
    </row>
    <row r="70" spans="2:28" x14ac:dyDescent="0.25">
      <c r="Q70" s="8">
        <v>10343</v>
      </c>
      <c r="R70" s="8">
        <v>8227</v>
      </c>
      <c r="S70" s="9">
        <v>6464</v>
      </c>
    </row>
    <row r="71" spans="2:28" x14ac:dyDescent="0.25">
      <c r="C71" t="s">
        <v>8</v>
      </c>
      <c r="R71" t="s">
        <v>8</v>
      </c>
    </row>
    <row r="72" spans="2:28" x14ac:dyDescent="0.25">
      <c r="B72" t="s">
        <v>6</v>
      </c>
      <c r="C72">
        <f>AVERAGE(L59,N59)</f>
        <v>370549.5</v>
      </c>
      <c r="Q72" t="s">
        <v>6</v>
      </c>
      <c r="R72">
        <f>AVERAGE(Q59:S59,Z59:AB59,Q68:AB68)</f>
        <v>44281.222222222219</v>
      </c>
    </row>
    <row r="73" spans="2:28" x14ac:dyDescent="0.25">
      <c r="B73" t="s">
        <v>7</v>
      </c>
      <c r="C73">
        <f>AVERAGE(C69:N69)</f>
        <v>2581.5833333333335</v>
      </c>
      <c r="Q73" t="s">
        <v>7</v>
      </c>
      <c r="R73">
        <f>AVERAGE(Q70:S70)</f>
        <v>8344.6666666666661</v>
      </c>
    </row>
    <row r="74" spans="2:28" x14ac:dyDescent="0.25">
      <c r="B74" s="12" t="s">
        <v>1</v>
      </c>
      <c r="P74" s="12" t="s">
        <v>1</v>
      </c>
      <c r="Q74">
        <f>((Q59-$R$73)/($R$72-$R$73))*100</f>
        <v>110.06434178753297</v>
      </c>
      <c r="R74">
        <f t="shared" ref="R74:AB74" si="16">((R59-$R$73)/($R$72-$R$73))*100</f>
        <v>109.45215178601796</v>
      </c>
      <c r="S74">
        <f t="shared" si="16"/>
        <v>104.4433245008951</v>
      </c>
      <c r="T74">
        <f t="shared" si="16"/>
        <v>112.80806606705028</v>
      </c>
      <c r="U74">
        <f t="shared" si="16"/>
        <v>103.86452668128089</v>
      </c>
      <c r="V74">
        <f t="shared" si="16"/>
        <v>108.52551873827024</v>
      </c>
      <c r="W74">
        <f t="shared" si="16"/>
        <v>110.89358097140331</v>
      </c>
      <c r="X74">
        <f t="shared" si="16"/>
        <v>124.67342136914129</v>
      </c>
      <c r="Y74">
        <f t="shared" si="16"/>
        <v>122.85076477372161</v>
      </c>
      <c r="Z74">
        <f t="shared" si="16"/>
        <v>102.25891926821653</v>
      </c>
      <c r="AA74">
        <f t="shared" si="16"/>
        <v>101.61611976662577</v>
      </c>
      <c r="AB74">
        <f t="shared" si="16"/>
        <v>106.92547668885599</v>
      </c>
    </row>
    <row r="75" spans="2:28" x14ac:dyDescent="0.25">
      <c r="B75" s="10">
        <v>8</v>
      </c>
      <c r="C75">
        <f t="shared" ref="C75:N75" si="17">((C61-$C$73)/($C$72-$C$73))*100</f>
        <v>103.60615678676697</v>
      </c>
      <c r="D75">
        <f t="shared" si="17"/>
        <v>96.366666930880513</v>
      </c>
      <c r="E75">
        <f t="shared" si="17"/>
        <v>105.58703600744177</v>
      </c>
      <c r="F75">
        <f t="shared" si="17"/>
        <v>89.298115890991397</v>
      </c>
      <c r="G75">
        <f t="shared" si="17"/>
        <v>99.710708474357475</v>
      </c>
      <c r="H75">
        <f t="shared" si="17"/>
        <v>90.197379074036121</v>
      </c>
      <c r="I75">
        <f t="shared" si="17"/>
        <v>77.122326108594166</v>
      </c>
      <c r="J75">
        <f t="shared" si="17"/>
        <v>81.922472860518866</v>
      </c>
      <c r="K75">
        <f t="shared" si="17"/>
        <v>67.028511317223078</v>
      </c>
      <c r="L75">
        <f t="shared" si="17"/>
        <v>96.786812256050396</v>
      </c>
      <c r="M75">
        <f t="shared" si="17"/>
        <v>47.085740038477084</v>
      </c>
      <c r="N75">
        <f t="shared" si="17"/>
        <v>65.144651424546737</v>
      </c>
      <c r="P75" s="10">
        <v>8</v>
      </c>
      <c r="Q75">
        <f t="shared" ref="Q75:AB75" si="18">((Q61-$R$73)/($R$72-$R$73))*100</f>
        <v>106.28545986909029</v>
      </c>
      <c r="R75">
        <f t="shared" si="18"/>
        <v>99.860247535007701</v>
      </c>
      <c r="S75">
        <f t="shared" si="18"/>
        <v>107.62392982694813</v>
      </c>
      <c r="T75">
        <f t="shared" si="18"/>
        <v>103.50277804402204</v>
      </c>
      <c r="U75">
        <f t="shared" si="18"/>
        <v>100.6143543096012</v>
      </c>
      <c r="V75">
        <f t="shared" si="18"/>
        <v>97.61462330217762</v>
      </c>
      <c r="W75">
        <f t="shared" si="18"/>
        <v>100.94827612860936</v>
      </c>
      <c r="X75">
        <f t="shared" si="18"/>
        <v>104.18175240933869</v>
      </c>
      <c r="Y75">
        <f t="shared" si="18"/>
        <v>99.289797760868709</v>
      </c>
      <c r="Z75">
        <f t="shared" si="18"/>
        <v>89.4558001910775</v>
      </c>
      <c r="AA75">
        <f t="shared" si="18"/>
        <v>95.825358888658727</v>
      </c>
      <c r="AB75">
        <f t="shared" si="18"/>
        <v>100.06060062641259</v>
      </c>
    </row>
    <row r="76" spans="2:28" x14ac:dyDescent="0.25">
      <c r="B76" s="10">
        <v>16</v>
      </c>
      <c r="C76">
        <f t="shared" ref="C76:N76" si="19">((C62-$C$73)/($C$72-$C$73))*100</f>
        <v>86.514449289623315</v>
      </c>
      <c r="D76">
        <f t="shared" si="19"/>
        <v>102.61938597454714</v>
      </c>
      <c r="E76">
        <f t="shared" si="19"/>
        <v>98.856014394370888</v>
      </c>
      <c r="F76">
        <f t="shared" si="19"/>
        <v>107.13119237071167</v>
      </c>
      <c r="G76">
        <f t="shared" si="19"/>
        <v>90.738187092851163</v>
      </c>
      <c r="H76">
        <f t="shared" si="19"/>
        <v>103.57055585688516</v>
      </c>
      <c r="I76">
        <f t="shared" si="19"/>
        <v>63.981234777035581</v>
      </c>
      <c r="J76">
        <f t="shared" si="19"/>
        <v>68.848235183547473</v>
      </c>
      <c r="K76">
        <f t="shared" si="19"/>
        <v>57.006441911262641</v>
      </c>
      <c r="L76">
        <f t="shared" si="19"/>
        <v>78.497717758454939</v>
      </c>
      <c r="M76">
        <f t="shared" si="19"/>
        <v>72.257771567494004</v>
      </c>
      <c r="N76">
        <f t="shared" si="19"/>
        <v>75.406687403679896</v>
      </c>
      <c r="P76" s="10">
        <v>16</v>
      </c>
      <c r="Q76">
        <f t="shared" ref="Q76:AB76" si="20">((Q62-$R$73)/($R$72-$R$73))*100</f>
        <v>111.89812911025297</v>
      </c>
      <c r="R76">
        <f t="shared" si="20"/>
        <v>105.6704871857502</v>
      </c>
      <c r="S76">
        <f t="shared" si="20"/>
        <v>100.00494698991125</v>
      </c>
      <c r="T76">
        <f t="shared" si="20"/>
        <v>96.326241617171021</v>
      </c>
      <c r="U76">
        <f t="shared" si="20"/>
        <v>100.01329503538645</v>
      </c>
      <c r="V76">
        <f t="shared" si="20"/>
        <v>104.50454350104661</v>
      </c>
      <c r="W76">
        <f t="shared" si="20"/>
        <v>93.557473201228106</v>
      </c>
      <c r="X76">
        <f t="shared" si="20"/>
        <v>109.79442165050135</v>
      </c>
      <c r="Y76">
        <f t="shared" si="20"/>
        <v>82.643795083310408</v>
      </c>
      <c r="Z76">
        <f t="shared" si="20"/>
        <v>101.50202981179797</v>
      </c>
      <c r="AA76">
        <f t="shared" si="20"/>
        <v>92.5668384715038</v>
      </c>
      <c r="AB76">
        <f t="shared" si="20"/>
        <v>85.671352908984659</v>
      </c>
    </row>
    <row r="77" spans="2:28" x14ac:dyDescent="0.25">
      <c r="B77" s="10">
        <v>32</v>
      </c>
      <c r="C77">
        <f t="shared" ref="C77:N77" si="21">((C63-$C$73)/($C$72-$C$73))*100</f>
        <v>83.246229573909872</v>
      </c>
      <c r="D77">
        <f t="shared" si="21"/>
        <v>111.03071712547403</v>
      </c>
      <c r="E77">
        <f t="shared" si="21"/>
        <v>93.20497824198894</v>
      </c>
      <c r="F77">
        <f t="shared" si="21"/>
        <v>102.74847331572158</v>
      </c>
      <c r="G77">
        <f t="shared" si="21"/>
        <v>104.15865060699359</v>
      </c>
      <c r="H77">
        <f t="shared" si="21"/>
        <v>104.26844278769775</v>
      </c>
      <c r="I77">
        <f t="shared" si="21"/>
        <v>87.09982641149648</v>
      </c>
      <c r="J77">
        <f t="shared" si="21"/>
        <v>82.487196007804116</v>
      </c>
      <c r="K77">
        <f t="shared" si="21"/>
        <v>94.649397649025119</v>
      </c>
      <c r="L77">
        <f t="shared" si="21"/>
        <v>61.116039328609936</v>
      </c>
      <c r="M77">
        <f t="shared" si="21"/>
        <v>72.732541220192431</v>
      </c>
      <c r="N77">
        <f t="shared" si="21"/>
        <v>84.04086406989741</v>
      </c>
      <c r="P77" s="10">
        <v>32</v>
      </c>
      <c r="Q77">
        <f t="shared" ref="Q77:AB77" si="22">((Q63-$R$73)/($R$72-$R$73))*100</f>
        <v>107.50983987212032</v>
      </c>
      <c r="R77">
        <f t="shared" si="22"/>
        <v>94.578717431028153</v>
      </c>
      <c r="S77">
        <f t="shared" si="22"/>
        <v>89.461365554727635</v>
      </c>
      <c r="T77">
        <f t="shared" si="22"/>
        <v>83.311638721326787</v>
      </c>
      <c r="U77">
        <f t="shared" si="22"/>
        <v>99.581979352500866</v>
      </c>
      <c r="V77">
        <f t="shared" si="22"/>
        <v>101.56324881194946</v>
      </c>
      <c r="W77">
        <f t="shared" si="22"/>
        <v>80.924097715418227</v>
      </c>
      <c r="X77">
        <f t="shared" si="22"/>
        <v>112.33501015678866</v>
      </c>
      <c r="Y77">
        <f t="shared" si="22"/>
        <v>90.193210874720592</v>
      </c>
      <c r="Z77">
        <f t="shared" si="22"/>
        <v>83.567645449233069</v>
      </c>
      <c r="AA77">
        <f t="shared" si="22"/>
        <v>97.784366893506785</v>
      </c>
      <c r="AB77">
        <f t="shared" si="22"/>
        <v>96.162063389491976</v>
      </c>
    </row>
    <row r="79" spans="2:28" x14ac:dyDescent="0.25">
      <c r="B79" s="10">
        <v>8</v>
      </c>
      <c r="C79">
        <f t="shared" ref="C79:L79" si="23">((C65-$C$73)/($C$72-$C$73))*100</f>
        <v>97.796954671093388</v>
      </c>
      <c r="D79">
        <f t="shared" si="23"/>
        <v>92.005417138948928</v>
      </c>
      <c r="E79">
        <f t="shared" si="23"/>
        <v>110.19776407136945</v>
      </c>
      <c r="F79">
        <f t="shared" si="23"/>
        <v>101.15730198398185</v>
      </c>
      <c r="G79">
        <f t="shared" si="23"/>
        <v>89.400298712636868</v>
      </c>
      <c r="H79">
        <f t="shared" si="23"/>
        <v>101.41112846115435</v>
      </c>
      <c r="I79">
        <f t="shared" si="23"/>
        <v>79.620098219613794</v>
      </c>
      <c r="J79">
        <f t="shared" si="23"/>
        <v>76.485314050251205</v>
      </c>
      <c r="K79">
        <f t="shared" si="23"/>
        <v>64.576938886202711</v>
      </c>
      <c r="L79">
        <f t="shared" si="23"/>
        <v>72.590952789135827</v>
      </c>
      <c r="N79">
        <f>((N65-$C$73)/($C$72-$C$73))*100</f>
        <v>81.629512536758753</v>
      </c>
      <c r="P79" s="10">
        <v>8</v>
      </c>
      <c r="Q79">
        <f t="shared" ref="Q79:AB79" si="24">((Q65-$R$73)/($R$72-$R$73))*100</f>
        <v>99.039356396612561</v>
      </c>
      <c r="R79">
        <f t="shared" si="24"/>
        <v>94.325493384946938</v>
      </c>
      <c r="S79">
        <f t="shared" si="24"/>
        <v>89.873202464837732</v>
      </c>
      <c r="T79">
        <f t="shared" si="24"/>
        <v>90.168166738294957</v>
      </c>
      <c r="U79">
        <f t="shared" si="24"/>
        <v>101.05401803796197</v>
      </c>
      <c r="V79">
        <f t="shared" si="24"/>
        <v>81.558549171533784</v>
      </c>
      <c r="W79">
        <f t="shared" si="24"/>
        <v>94.283753157570914</v>
      </c>
      <c r="X79">
        <f t="shared" si="24"/>
        <v>105.40891509419379</v>
      </c>
      <c r="Y79">
        <f t="shared" si="24"/>
        <v>92.41657365295012</v>
      </c>
      <c r="Z79">
        <f t="shared" si="24"/>
        <v>84.911680770741043</v>
      </c>
      <c r="AA79">
        <f t="shared" si="24"/>
        <v>100.70061744617831</v>
      </c>
      <c r="AB79">
        <f t="shared" si="24"/>
        <v>94.500802339926238</v>
      </c>
    </row>
    <row r="80" spans="2:28" x14ac:dyDescent="0.25">
      <c r="B80" s="10">
        <v>16</v>
      </c>
      <c r="C80">
        <f t="shared" ref="C80:L80" si="25">((C66-$C$73)/($C$72-$C$73))*100</f>
        <v>135.96848910061226</v>
      </c>
      <c r="D80">
        <f t="shared" si="25"/>
        <v>107.1553792620054</v>
      </c>
      <c r="E80">
        <f t="shared" si="25"/>
        <v>108.01713917540366</v>
      </c>
      <c r="F80">
        <f t="shared" si="25"/>
        <v>86.554126661857978</v>
      </c>
      <c r="G80">
        <f t="shared" si="25"/>
        <v>81.108814966884566</v>
      </c>
      <c r="H80">
        <f t="shared" si="25"/>
        <v>87.720260937604394</v>
      </c>
      <c r="I80">
        <f t="shared" si="25"/>
        <v>98.02115900050164</v>
      </c>
      <c r="J80">
        <f t="shared" si="25"/>
        <v>88.849978994998438</v>
      </c>
      <c r="K80">
        <f t="shared" si="25"/>
        <v>79.943224216785197</v>
      </c>
      <c r="L80">
        <f t="shared" si="25"/>
        <v>84.547158210124749</v>
      </c>
      <c r="M80">
        <f>((M66-$C$73)/($C$72-$C$73))*100</f>
        <v>87.126459168201947</v>
      </c>
      <c r="N80">
        <f>((N66-$C$73)/($C$72-$C$73))*100</f>
        <v>82.379577929688168</v>
      </c>
      <c r="P80" s="10">
        <v>16</v>
      </c>
      <c r="Q80">
        <f t="shared" ref="Q80:AB80" si="26">((Q66-$R$73)/($R$72-$R$73))*100</f>
        <v>109.3519752403155</v>
      </c>
      <c r="R80">
        <f t="shared" si="26"/>
        <v>100.23034421774177</v>
      </c>
      <c r="S80">
        <f t="shared" si="26"/>
        <v>82.048301172745809</v>
      </c>
      <c r="T80">
        <f t="shared" si="26"/>
        <v>101.89717063095765</v>
      </c>
      <c r="U80">
        <f t="shared" si="26"/>
        <v>85.838313818488771</v>
      </c>
      <c r="V80">
        <f t="shared" si="26"/>
        <v>99.45954135219786</v>
      </c>
      <c r="W80">
        <f t="shared" si="26"/>
        <v>83.673387358585657</v>
      </c>
      <c r="X80">
        <f t="shared" si="26"/>
        <v>97.976371939436476</v>
      </c>
      <c r="Y80">
        <f t="shared" si="26"/>
        <v>117.16852848693222</v>
      </c>
      <c r="Z80">
        <f t="shared" si="26"/>
        <v>94.97942361383798</v>
      </c>
      <c r="AA80">
        <f t="shared" si="26"/>
        <v>109.99477474190627</v>
      </c>
      <c r="AB80">
        <f t="shared" si="26"/>
        <v>101.89160526730751</v>
      </c>
    </row>
    <row r="81" spans="1:31" x14ac:dyDescent="0.25">
      <c r="B81" s="10">
        <v>32</v>
      </c>
      <c r="C81">
        <f t="shared" ref="C81:L81" si="27">((C67-$C$73)/($C$72-$C$73))*100</f>
        <v>95.697315096538077</v>
      </c>
      <c r="D81">
        <f t="shared" si="27"/>
        <v>133.09948897265727</v>
      </c>
      <c r="E81">
        <f t="shared" si="27"/>
        <v>109.37187685067651</v>
      </c>
      <c r="F81">
        <f t="shared" si="27"/>
        <v>81.057723556061845</v>
      </c>
      <c r="G81">
        <f t="shared" si="27"/>
        <v>83.633763360256737</v>
      </c>
      <c r="H81">
        <f t="shared" si="27"/>
        <v>78.996402539623588</v>
      </c>
      <c r="I81">
        <f t="shared" si="27"/>
        <v>122.83555065375944</v>
      </c>
      <c r="J81">
        <f t="shared" si="27"/>
        <v>112.82679762615173</v>
      </c>
      <c r="K81">
        <f t="shared" si="27"/>
        <v>96.714251582169183</v>
      </c>
      <c r="L81">
        <f t="shared" si="27"/>
        <v>67.152706927574073</v>
      </c>
      <c r="N81">
        <f>((N67-$C$73)/($C$72-$C$73))*100</f>
        <v>83.542451051552277</v>
      </c>
      <c r="P81" s="10">
        <v>32</v>
      </c>
      <c r="Q81">
        <f t="shared" ref="Q81:AB81" si="28">((Q67-$R$73)/($R$72-$R$73))*100</f>
        <v>103.78382890835394</v>
      </c>
      <c r="R81">
        <f t="shared" si="28"/>
        <v>112.66614929397178</v>
      </c>
      <c r="S81">
        <f t="shared" si="28"/>
        <v>94.589848158328422</v>
      </c>
      <c r="T81">
        <f t="shared" si="28"/>
        <v>102.26448463186667</v>
      </c>
      <c r="U81">
        <f t="shared" si="28"/>
        <v>92.633622835305445</v>
      </c>
      <c r="V81">
        <f t="shared" si="28"/>
        <v>94.626023022054312</v>
      </c>
      <c r="W81">
        <f t="shared" si="28"/>
        <v>88.932656007964667</v>
      </c>
      <c r="X81">
        <f t="shared" si="28"/>
        <v>99.448410624897591</v>
      </c>
      <c r="Y81">
        <f t="shared" si="28"/>
        <v>92.449965834850929</v>
      </c>
      <c r="Z81">
        <f t="shared" si="28"/>
        <v>90.591134375705337</v>
      </c>
      <c r="AA81">
        <f t="shared" si="28"/>
        <v>106.7585157793519</v>
      </c>
      <c r="AB81">
        <f t="shared" si="28"/>
        <v>113.06963815860669</v>
      </c>
    </row>
    <row r="82" spans="1:31" x14ac:dyDescent="0.25">
      <c r="Q82">
        <f t="shared" ref="Q82:AB82" si="29">((Q68-$R$73)/($R$72-$R$73))*100</f>
        <v>106.5108570969208</v>
      </c>
      <c r="R82">
        <f t="shared" si="29"/>
        <v>110.72105469824909</v>
      </c>
      <c r="S82">
        <f t="shared" si="29"/>
        <v>105.52578773084666</v>
      </c>
      <c r="T82">
        <f t="shared" si="29"/>
        <v>106.31328668734096</v>
      </c>
      <c r="U82">
        <f t="shared" si="29"/>
        <v>98.616388759202181</v>
      </c>
      <c r="V82">
        <f t="shared" si="29"/>
        <v>93.969310111338203</v>
      </c>
      <c r="W82">
        <f t="shared" si="29"/>
        <v>89.934421464989228</v>
      </c>
      <c r="X82">
        <f t="shared" si="29"/>
        <v>95.736313070256543</v>
      </c>
      <c r="Y82">
        <f t="shared" si="29"/>
        <v>88.968830871690557</v>
      </c>
      <c r="Z82">
        <f t="shared" si="29"/>
        <v>78.486468436658441</v>
      </c>
      <c r="AA82">
        <f t="shared" si="29"/>
        <v>97.923500984760196</v>
      </c>
      <c r="AB82">
        <f t="shared" si="29"/>
        <v>92.533446289602978</v>
      </c>
    </row>
    <row r="84" spans="1:31" x14ac:dyDescent="0.25">
      <c r="D84" s="12" t="s">
        <v>2</v>
      </c>
      <c r="E84" s="12"/>
      <c r="F84" s="12"/>
      <c r="G84" s="12" t="s">
        <v>3</v>
      </c>
      <c r="H84" s="12"/>
      <c r="I84" s="12"/>
      <c r="J84" s="12" t="s">
        <v>4</v>
      </c>
      <c r="K84" s="12"/>
      <c r="L84" s="12"/>
      <c r="M84" s="12" t="s">
        <v>5</v>
      </c>
      <c r="N84" s="12"/>
      <c r="O84" s="12"/>
      <c r="P84" s="12"/>
      <c r="Q84" s="12"/>
      <c r="R84" s="12" t="s">
        <v>2</v>
      </c>
      <c r="S84" s="12"/>
      <c r="T84" s="12"/>
      <c r="U84" s="12" t="s">
        <v>3</v>
      </c>
      <c r="V84" s="12"/>
      <c r="W84" s="12"/>
      <c r="X84" s="12" t="s">
        <v>4</v>
      </c>
      <c r="Y84" s="12"/>
      <c r="Z84" s="12"/>
      <c r="AA84" s="12" t="s">
        <v>5</v>
      </c>
    </row>
    <row r="85" spans="1:31" x14ac:dyDescent="0.25">
      <c r="B85" s="12" t="s">
        <v>1</v>
      </c>
      <c r="C85" s="13" t="s">
        <v>8</v>
      </c>
      <c r="D85" s="13" t="s">
        <v>13</v>
      </c>
      <c r="F85" s="13" t="s">
        <v>8</v>
      </c>
      <c r="G85" s="13" t="s">
        <v>13</v>
      </c>
      <c r="I85" s="13" t="s">
        <v>8</v>
      </c>
      <c r="J85" s="13" t="s">
        <v>13</v>
      </c>
      <c r="L85" s="13" t="s">
        <v>8</v>
      </c>
      <c r="M85" s="13" t="s">
        <v>13</v>
      </c>
      <c r="P85" s="12" t="s">
        <v>1</v>
      </c>
      <c r="Q85" s="13" t="s">
        <v>8</v>
      </c>
      <c r="R85" s="13" t="s">
        <v>13</v>
      </c>
      <c r="T85" s="13" t="s">
        <v>8</v>
      </c>
      <c r="U85" s="13" t="s">
        <v>13</v>
      </c>
      <c r="W85" s="13" t="s">
        <v>8</v>
      </c>
      <c r="X85" s="13" t="s">
        <v>13</v>
      </c>
      <c r="Z85" s="13" t="s">
        <v>8</v>
      </c>
      <c r="AA85" s="13" t="s">
        <v>13</v>
      </c>
      <c r="AC85" s="34"/>
      <c r="AD85" s="35" t="s">
        <v>8</v>
      </c>
      <c r="AE85" s="36" t="s">
        <v>13</v>
      </c>
    </row>
    <row r="86" spans="1:31" x14ac:dyDescent="0.25">
      <c r="B86" s="10">
        <v>8</v>
      </c>
      <c r="C86" s="14">
        <f>AVERAGE(C75:E75)</f>
        <v>101.85328657502976</v>
      </c>
      <c r="D86" s="14">
        <f>STDEV(C75:E75)</f>
        <v>4.8536807642652535</v>
      </c>
      <c r="E86" s="14"/>
      <c r="F86" s="14">
        <f>AVERAGE(F75:H75)</f>
        <v>93.068734479794998</v>
      </c>
      <c r="G86" s="14">
        <f>STDEV(F75:H75)</f>
        <v>5.7696648495755891</v>
      </c>
      <c r="H86" s="14"/>
      <c r="I86" s="14">
        <f>AVERAGE(I75:K75)</f>
        <v>75.35777009544536</v>
      </c>
      <c r="J86" s="14">
        <f>STDEV(I75:K75)</f>
        <v>7.6021553559466373</v>
      </c>
      <c r="K86" s="14"/>
      <c r="L86" s="14">
        <f>AVERAGE(L75:N75)</f>
        <v>69.672401239691411</v>
      </c>
      <c r="M86" s="14">
        <f>STDEV(L75:N75)</f>
        <v>25.157991447759013</v>
      </c>
      <c r="P86" s="10">
        <v>8</v>
      </c>
      <c r="Q86" s="14">
        <f>AVERAGE(Q75:S75)</f>
        <v>104.58987907701538</v>
      </c>
      <c r="R86" s="14">
        <f>STDEV(Q75:S75)</f>
        <v>4.1502935256903681</v>
      </c>
      <c r="S86" s="14"/>
      <c r="T86" s="14">
        <f>AVERAGE(T75:V75)</f>
        <v>100.57725188526695</v>
      </c>
      <c r="U86" s="14">
        <f>STDEV(T75:V75)</f>
        <v>2.944252707971045</v>
      </c>
      <c r="V86" s="14"/>
      <c r="W86" s="14">
        <f>AVERAGE(W75:Y75)</f>
        <v>101.47327543293892</v>
      </c>
      <c r="X86" s="14">
        <f>STDEV(W75:Y75)</f>
        <v>2.4878752526667487</v>
      </c>
      <c r="Y86" s="14"/>
      <c r="Z86" s="14">
        <f>AVERAGE(Z75:AB75)</f>
        <v>95.113919902049602</v>
      </c>
      <c r="AA86" s="14">
        <f>STDEV(Z75:AB75)</f>
        <v>5.3380761648810715</v>
      </c>
      <c r="AC86" s="37" t="s">
        <v>6</v>
      </c>
      <c r="AD86" s="14">
        <f>AVERAGE(Q74:S74,Z74:AB74,Q82:AB82)</f>
        <v>100.00000000000003</v>
      </c>
      <c r="AE86" s="38">
        <f>STDEV(Q74:S74,Z74:AB74,Q82:AB82)</f>
        <v>8.7317431868746826</v>
      </c>
    </row>
    <row r="87" spans="1:31" x14ac:dyDescent="0.25">
      <c r="B87" s="10">
        <v>16</v>
      </c>
      <c r="C87" s="14">
        <f>AVERAGE(C76:E76)</f>
        <v>95.996616552847115</v>
      </c>
      <c r="D87" s="14">
        <f>STDEV(C76:E76)</f>
        <v>8.424628384589699</v>
      </c>
      <c r="E87" s="14"/>
      <c r="F87" s="14">
        <f>AVERAGE(F76:H76)</f>
        <v>100.47997844014934</v>
      </c>
      <c r="G87" s="14">
        <f>STDEV(F76:H76)</f>
        <v>8.6224362616733075</v>
      </c>
      <c r="H87" s="14"/>
      <c r="I87" s="14">
        <f>AVERAGE(I76:K76)</f>
        <v>63.278637290615229</v>
      </c>
      <c r="J87" s="14">
        <f>STDEV(I76:K76)</f>
        <v>5.9520794178863001</v>
      </c>
      <c r="K87" s="14"/>
      <c r="L87" s="14">
        <f>AVERAGE(L76:N76)</f>
        <v>75.387392243209604</v>
      </c>
      <c r="M87" s="14">
        <f>STDEV(L76:N76)</f>
        <v>3.1200178435283275</v>
      </c>
      <c r="P87" s="10">
        <v>16</v>
      </c>
      <c r="Q87" s="14">
        <f>AVERAGE(Q76:S76)</f>
        <v>105.85785442863813</v>
      </c>
      <c r="R87" s="14">
        <f>STDEV(Q76:S76)</f>
        <v>5.9488045101250862</v>
      </c>
      <c r="S87" s="14"/>
      <c r="T87" s="14">
        <f>AVERAGE(T76:V76)</f>
        <v>100.28136005120136</v>
      </c>
      <c r="U87" s="14">
        <f>STDEV(T76:V76)</f>
        <v>4.0957355341231017</v>
      </c>
      <c r="V87" s="14"/>
      <c r="W87" s="14">
        <f>AVERAGE(W76:Y76)</f>
        <v>95.331896645013288</v>
      </c>
      <c r="X87" s="14">
        <f>STDEV(W76:Y76)</f>
        <v>13.662011735690813</v>
      </c>
      <c r="Y87" s="14"/>
      <c r="Z87" s="14">
        <f>AVERAGE(Z76:AB76)</f>
        <v>93.246740397428809</v>
      </c>
      <c r="AA87" s="14">
        <f>STDEV(Z76:AB76)</f>
        <v>7.9372087519463728</v>
      </c>
      <c r="AC87" s="37" t="s">
        <v>28</v>
      </c>
      <c r="AD87" s="14">
        <f>AVERAGE(T74:V74)</f>
        <v>108.3993704955338</v>
      </c>
      <c r="AE87" s="38">
        <f>STDEV(T74:V74)</f>
        <v>4.4731039805219339</v>
      </c>
    </row>
    <row r="88" spans="1:31" x14ac:dyDescent="0.25">
      <c r="B88" s="10">
        <v>32</v>
      </c>
      <c r="C88" s="14">
        <f>AVERAGE(C77:E77)</f>
        <v>95.827308313790937</v>
      </c>
      <c r="D88" s="14">
        <f>STDEV(C77:E77)</f>
        <v>14.076643718580906</v>
      </c>
      <c r="E88" s="14"/>
      <c r="F88" s="14">
        <f>AVERAGE(F77:H77)</f>
        <v>103.72518890347096</v>
      </c>
      <c r="G88" s="14">
        <f>STDEV(F77:H77)</f>
        <v>0.84764000923176297</v>
      </c>
      <c r="H88" s="14"/>
      <c r="I88" s="14">
        <f>AVERAGE(I77:K77)</f>
        <v>88.07880668944189</v>
      </c>
      <c r="J88" s="14">
        <f>STDEV(I77:K77)</f>
        <v>6.1399176687382617</v>
      </c>
      <c r="K88" s="14"/>
      <c r="L88" s="14">
        <f>AVERAGE(L77:N77)</f>
        <v>72.629814872899928</v>
      </c>
      <c r="M88" s="14">
        <f>STDEV(L77:N77)</f>
        <v>11.462757603714206</v>
      </c>
      <c r="P88" s="10">
        <v>32</v>
      </c>
      <c r="Q88" s="14">
        <f>AVERAGE(Q77:S77)</f>
        <v>97.183307619292052</v>
      </c>
      <c r="R88" s="14">
        <f>STDEV(Q77:S77)</f>
        <v>9.3018693730344459</v>
      </c>
      <c r="S88" s="14"/>
      <c r="T88" s="14">
        <f>AVERAGE(T77:V77)</f>
        <v>94.818955628592377</v>
      </c>
      <c r="U88" s="14">
        <f>STDEV(T77:V77)</f>
        <v>10.014744828048103</v>
      </c>
      <c r="V88" s="14"/>
      <c r="W88" s="14">
        <f>AVERAGE(W77:Y77)</f>
        <v>94.48410624897582</v>
      </c>
      <c r="X88" s="14">
        <f>STDEV(W77:Y77)</f>
        <v>16.139088959246315</v>
      </c>
      <c r="Y88" s="14"/>
      <c r="Z88" s="14">
        <f>AVERAGE(Z77:AB77)</f>
        <v>92.504691910743944</v>
      </c>
      <c r="AA88" s="14">
        <f>STDEV(Z77:AB77)</f>
        <v>7.7820991227423795</v>
      </c>
      <c r="AC88" s="39" t="s">
        <v>15</v>
      </c>
      <c r="AD88" s="40">
        <f>AVERAGE(W74:Y74)</f>
        <v>119.47258903808874</v>
      </c>
      <c r="AE88" s="41">
        <f>STDEV(W74:Y74)</f>
        <v>7.4853225596761659</v>
      </c>
    </row>
    <row r="90" spans="1:31" x14ac:dyDescent="0.25">
      <c r="D90" s="12" t="s">
        <v>21</v>
      </c>
      <c r="E90" s="12"/>
      <c r="F90" s="12"/>
      <c r="G90" s="12" t="s">
        <v>29</v>
      </c>
      <c r="H90" s="12"/>
      <c r="I90" s="12"/>
      <c r="J90" s="12" t="s">
        <v>23</v>
      </c>
      <c r="K90" s="12"/>
      <c r="L90" s="12"/>
      <c r="M90" s="12" t="s">
        <v>30</v>
      </c>
      <c r="R90" s="12" t="s">
        <v>21</v>
      </c>
      <c r="S90" s="12"/>
      <c r="T90" s="12"/>
      <c r="U90" s="12" t="s">
        <v>29</v>
      </c>
      <c r="V90" s="12"/>
      <c r="W90" s="12"/>
      <c r="X90" s="12" t="s">
        <v>23</v>
      </c>
      <c r="Y90" s="12"/>
      <c r="Z90" s="12"/>
      <c r="AA90" s="12" t="s">
        <v>30</v>
      </c>
    </row>
    <row r="91" spans="1:31" x14ac:dyDescent="0.25">
      <c r="B91" s="12" t="s">
        <v>1</v>
      </c>
      <c r="C91" s="13" t="s">
        <v>8</v>
      </c>
      <c r="D91" s="13" t="s">
        <v>13</v>
      </c>
      <c r="F91" s="13" t="s">
        <v>8</v>
      </c>
      <c r="G91" s="13" t="s">
        <v>13</v>
      </c>
      <c r="I91" s="13" t="s">
        <v>8</v>
      </c>
      <c r="J91" s="13" t="s">
        <v>13</v>
      </c>
      <c r="L91" s="13" t="s">
        <v>8</v>
      </c>
      <c r="M91" s="13" t="s">
        <v>13</v>
      </c>
      <c r="P91" s="12" t="s">
        <v>1</v>
      </c>
      <c r="Q91" s="13" t="s">
        <v>8</v>
      </c>
      <c r="R91" s="13" t="s">
        <v>13</v>
      </c>
      <c r="T91" s="13" t="s">
        <v>8</v>
      </c>
      <c r="U91" s="13" t="s">
        <v>13</v>
      </c>
      <c r="W91" s="13" t="s">
        <v>8</v>
      </c>
      <c r="X91" s="13" t="s">
        <v>13</v>
      </c>
      <c r="Z91" s="13" t="s">
        <v>8</v>
      </c>
      <c r="AA91" s="13" t="s">
        <v>13</v>
      </c>
    </row>
    <row r="92" spans="1:31" x14ac:dyDescent="0.25">
      <c r="B92" s="10">
        <v>8</v>
      </c>
      <c r="C92" s="14">
        <f>AVERAGE(C79:E79)</f>
        <v>100.00004529380392</v>
      </c>
      <c r="D92" s="14">
        <f>STDEV(C79:E79)</f>
        <v>9.2941152320322509</v>
      </c>
      <c r="E92" s="14"/>
      <c r="F92" s="14">
        <f>AVERAGE(F79:H79)</f>
        <v>97.32290971925768</v>
      </c>
      <c r="G92" s="14">
        <f>STDEV(F79:H79)</f>
        <v>6.8623560707529956</v>
      </c>
      <c r="H92" s="14"/>
      <c r="I92" s="14">
        <f>AVERAGE(I79:K79)</f>
        <v>73.560783718689223</v>
      </c>
      <c r="J92" s="14">
        <f>STDEV(I79:K79)</f>
        <v>7.936549560594182</v>
      </c>
      <c r="K92" s="14"/>
      <c r="L92" s="14">
        <f>AVERAGE(L79:N79)</f>
        <v>77.110232662947283</v>
      </c>
      <c r="M92" s="14">
        <f>STDEV(L79:N79)</f>
        <v>6.3912268897039413</v>
      </c>
      <c r="P92" s="10">
        <v>8</v>
      </c>
      <c r="Q92" s="14">
        <f>AVERAGE(Q79:S79)</f>
        <v>94.412684082132401</v>
      </c>
      <c r="R92" s="14">
        <f>STDEV(Q79:S79)</f>
        <v>4.5836989581019125</v>
      </c>
      <c r="S92" s="14"/>
      <c r="T92" s="14">
        <f>AVERAGE(T79:V79)</f>
        <v>90.926911315930241</v>
      </c>
      <c r="U92" s="14">
        <f>STDEV(T79:V79)</f>
        <v>9.7698565281705054</v>
      </c>
      <c r="V92" s="14"/>
      <c r="W92" s="14">
        <f>AVERAGE(W79:Y79)</f>
        <v>97.369747301571621</v>
      </c>
      <c r="X92" s="14">
        <f>STDEV(W79:Y79)</f>
        <v>7.0244397587330285</v>
      </c>
      <c r="Y92" s="14"/>
      <c r="Z92" s="14">
        <f>AVERAGE(Z79:AB79)</f>
        <v>93.371033518948536</v>
      </c>
      <c r="AA92" s="14">
        <f>STDEV(Z79:AB79)</f>
        <v>7.9548672853091675</v>
      </c>
    </row>
    <row r="93" spans="1:31" x14ac:dyDescent="0.25">
      <c r="B93" s="10">
        <v>16</v>
      </c>
      <c r="C93" s="14">
        <f>AVERAGE(C80:E80)</f>
        <v>117.04700251267377</v>
      </c>
      <c r="D93" s="14">
        <f>STDEV(C80:E80)</f>
        <v>16.392152041761825</v>
      </c>
      <c r="E93" s="14"/>
      <c r="F93" s="14">
        <f>AVERAGE(F80:H80)</f>
        <v>85.127734188782313</v>
      </c>
      <c r="G93" s="14">
        <f>STDEV(F80:H80)</f>
        <v>3.5289872586015449</v>
      </c>
      <c r="H93" s="14"/>
      <c r="I93" s="14">
        <f>AVERAGE(I80:K80)</f>
        <v>88.938120737428434</v>
      </c>
      <c r="J93" s="14">
        <f>STDEV(I80:K80)</f>
        <v>9.0392896975451098</v>
      </c>
      <c r="K93" s="14"/>
      <c r="L93" s="14">
        <f>AVERAGE(L80:N80)</f>
        <v>84.684398436004955</v>
      </c>
      <c r="M93" s="14">
        <f>STDEV(L80:N80)</f>
        <v>2.3764146382393512</v>
      </c>
      <c r="P93" s="10">
        <v>16</v>
      </c>
      <c r="Q93" s="14">
        <f>AVERAGE(Q80:S80)</f>
        <v>97.210206876934365</v>
      </c>
      <c r="R93" s="14">
        <f>STDEV(Q80:S80)</f>
        <v>13.900128652822739</v>
      </c>
      <c r="S93" s="14"/>
      <c r="T93" s="14">
        <f>AVERAGE(T80:V80)</f>
        <v>95.731675267214754</v>
      </c>
      <c r="U93" s="14">
        <f>STDEV(T80:V80)</f>
        <v>8.6541585201289166</v>
      </c>
      <c r="V93" s="14"/>
      <c r="W93" s="14">
        <f>AVERAGE(W80:Y80)</f>
        <v>99.606095928318112</v>
      </c>
      <c r="X93" s="14">
        <f>STDEV(W80:Y80)</f>
        <v>16.80693666353018</v>
      </c>
      <c r="Y93" s="14"/>
      <c r="Z93" s="14">
        <f>AVERAGE(Z80:AB80)</f>
        <v>102.28860120768393</v>
      </c>
      <c r="AA93" s="14">
        <f>STDEV(Z80:AB80)</f>
        <v>7.5155436734345384</v>
      </c>
    </row>
    <row r="94" spans="1:31" x14ac:dyDescent="0.25">
      <c r="B94" s="10">
        <v>32</v>
      </c>
      <c r="C94" s="14">
        <f>AVERAGE(C81:E81)</f>
        <v>112.72289363995729</v>
      </c>
      <c r="D94" s="14">
        <f>STDEV(C81:E81)</f>
        <v>18.924921077943686</v>
      </c>
      <c r="E94" s="14"/>
      <c r="F94" s="14">
        <f>AVERAGE(F81:H81)</f>
        <v>81.229296485314066</v>
      </c>
      <c r="G94" s="14">
        <f>STDEV(F81:H81)</f>
        <v>2.3234364199876389</v>
      </c>
      <c r="H94" s="14"/>
      <c r="I94" s="14">
        <f>AVERAGE(I81:K81)</f>
        <v>110.79219995402678</v>
      </c>
      <c r="J94" s="14">
        <f>STDEV(I81:K81)</f>
        <v>13.178970258044734</v>
      </c>
      <c r="K94" s="14"/>
      <c r="L94" s="14">
        <f>AVERAGE(L81:N81)</f>
        <v>75.347578989563175</v>
      </c>
      <c r="M94" s="14">
        <f>STDEV(L81:N81)</f>
        <v>11.589299211977403</v>
      </c>
      <c r="P94" s="10">
        <v>32</v>
      </c>
      <c r="Q94" s="14">
        <f>AVERAGE(Q81:S81)</f>
        <v>103.67994212021806</v>
      </c>
      <c r="R94" s="14">
        <f>STDEV(Q81:S81)</f>
        <v>9.0385983446094826</v>
      </c>
      <c r="S94" s="14"/>
      <c r="T94" s="14">
        <f>AVERAGE(T81:V81)</f>
        <v>96.508043496408803</v>
      </c>
      <c r="U94" s="14">
        <f>STDEV(T81:V81)</f>
        <v>5.0837855516861392</v>
      </c>
      <c r="V94" s="14"/>
      <c r="W94" s="14">
        <f>AVERAGE(W81:Y81)</f>
        <v>93.610344155904386</v>
      </c>
      <c r="X94" s="14">
        <f>STDEV(W81:Y81)</f>
        <v>5.3530488674086163</v>
      </c>
      <c r="Y94" s="14"/>
      <c r="Z94" s="14">
        <f>AVERAGE(Z81:AB81)</f>
        <v>103.47309610455466</v>
      </c>
      <c r="AA94" s="14">
        <f>STDEV(Z81:AB81)</f>
        <v>11.593803082213201</v>
      </c>
    </row>
    <row r="95" spans="1:31" x14ac:dyDescent="0.25">
      <c r="B95" s="10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P95" s="10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</row>
    <row r="96" spans="1:3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</row>
    <row r="99" spans="2:28" x14ac:dyDescent="0.25">
      <c r="B99" s="11" t="s">
        <v>25</v>
      </c>
    </row>
    <row r="100" spans="2:28" x14ac:dyDescent="0.25">
      <c r="B100" s="11"/>
    </row>
    <row r="101" spans="2:28" x14ac:dyDescent="0.25">
      <c r="B101" s="11" t="s">
        <v>18</v>
      </c>
      <c r="Q101" s="11" t="s">
        <v>19</v>
      </c>
    </row>
    <row r="102" spans="2:28" x14ac:dyDescent="0.25">
      <c r="B102" t="s">
        <v>1</v>
      </c>
      <c r="D102" s="12" t="s">
        <v>6</v>
      </c>
      <c r="E102" s="12"/>
      <c r="F102" s="12"/>
      <c r="G102" s="12" t="s">
        <v>26</v>
      </c>
      <c r="H102" s="12"/>
      <c r="I102" s="12"/>
      <c r="J102" s="12" t="s">
        <v>15</v>
      </c>
      <c r="K102" s="12"/>
      <c r="L102" s="12"/>
      <c r="M102" s="12" t="s">
        <v>6</v>
      </c>
    </row>
    <row r="103" spans="2:28" x14ac:dyDescent="0.25">
      <c r="C103" s="7">
        <v>271413</v>
      </c>
      <c r="D103" s="8">
        <v>309784</v>
      </c>
      <c r="E103" s="9">
        <v>351943</v>
      </c>
      <c r="F103" s="7">
        <v>269329</v>
      </c>
      <c r="G103" s="8">
        <v>282428</v>
      </c>
      <c r="H103" s="9">
        <v>299985</v>
      </c>
      <c r="I103" s="8">
        <v>2721</v>
      </c>
      <c r="J103" s="8">
        <v>2460</v>
      </c>
      <c r="K103" s="8">
        <v>2513</v>
      </c>
      <c r="L103" s="7">
        <v>393681</v>
      </c>
      <c r="M103" s="8">
        <v>368442</v>
      </c>
      <c r="N103" s="9">
        <v>435569</v>
      </c>
      <c r="Q103" s="7">
        <v>51874</v>
      </c>
      <c r="R103" s="8">
        <v>48507</v>
      </c>
      <c r="S103" s="9">
        <v>44176</v>
      </c>
      <c r="T103" s="7">
        <v>48483</v>
      </c>
      <c r="U103" s="8">
        <v>49426</v>
      </c>
      <c r="V103" s="9">
        <v>51934</v>
      </c>
      <c r="W103" s="7">
        <v>50925</v>
      </c>
      <c r="X103" s="8">
        <v>44474</v>
      </c>
      <c r="Y103" s="9">
        <v>54416</v>
      </c>
      <c r="Z103" s="7">
        <v>48359</v>
      </c>
      <c r="AA103" s="8">
        <v>47697</v>
      </c>
      <c r="AB103" s="9">
        <v>47059</v>
      </c>
    </row>
    <row r="104" spans="2:28" x14ac:dyDescent="0.25">
      <c r="D104" s="12" t="s">
        <v>2</v>
      </c>
      <c r="E104" s="12"/>
      <c r="F104" s="12"/>
      <c r="G104" s="12" t="s">
        <v>3</v>
      </c>
      <c r="H104" s="12"/>
      <c r="I104" s="12"/>
      <c r="J104" s="12" t="s">
        <v>4</v>
      </c>
      <c r="K104" s="12"/>
      <c r="L104" s="12"/>
      <c r="M104" s="12" t="s">
        <v>5</v>
      </c>
    </row>
    <row r="105" spans="2:28" x14ac:dyDescent="0.25">
      <c r="B105" s="1">
        <v>8</v>
      </c>
      <c r="C105" s="1">
        <v>238604</v>
      </c>
      <c r="D105" s="1">
        <v>249825</v>
      </c>
      <c r="E105" s="1">
        <v>226999</v>
      </c>
      <c r="F105" s="1">
        <v>348794</v>
      </c>
      <c r="G105" s="1">
        <v>361513</v>
      </c>
      <c r="H105" s="1">
        <v>325195</v>
      </c>
      <c r="I105" s="1">
        <v>183004</v>
      </c>
      <c r="J105" s="1">
        <v>187375</v>
      </c>
      <c r="K105" s="1">
        <v>205822</v>
      </c>
      <c r="L105" s="1">
        <v>223225</v>
      </c>
      <c r="M105" s="1">
        <v>309732</v>
      </c>
      <c r="N105" s="1">
        <v>304444</v>
      </c>
      <c r="Q105" s="5">
        <v>49582</v>
      </c>
      <c r="R105" s="1">
        <v>48971</v>
      </c>
      <c r="S105" s="6">
        <v>49080</v>
      </c>
      <c r="T105" s="5">
        <v>48662</v>
      </c>
      <c r="U105" s="1">
        <v>47846</v>
      </c>
      <c r="V105" s="6">
        <v>46272</v>
      </c>
      <c r="W105" s="5">
        <v>52585</v>
      </c>
      <c r="X105" s="1">
        <v>51693</v>
      </c>
      <c r="Y105" s="6">
        <v>47988</v>
      </c>
      <c r="Z105" s="5">
        <v>51236</v>
      </c>
      <c r="AA105" s="1">
        <v>56252</v>
      </c>
      <c r="AB105" s="6">
        <v>51896</v>
      </c>
    </row>
    <row r="106" spans="2:28" x14ac:dyDescent="0.25">
      <c r="B106" s="1">
        <v>16</v>
      </c>
      <c r="C106" s="1">
        <v>347026</v>
      </c>
      <c r="D106" s="1">
        <v>297332</v>
      </c>
      <c r="E106" s="1">
        <v>264394</v>
      </c>
      <c r="F106" s="1">
        <v>236602</v>
      </c>
      <c r="G106" s="1">
        <v>263720</v>
      </c>
      <c r="H106" s="1">
        <v>317326</v>
      </c>
      <c r="I106" s="1">
        <v>226463</v>
      </c>
      <c r="J106" s="1">
        <v>294680</v>
      </c>
      <c r="K106" s="1">
        <v>276102</v>
      </c>
      <c r="L106" s="1">
        <v>244597</v>
      </c>
      <c r="M106" s="1">
        <v>313490</v>
      </c>
      <c r="N106" s="1">
        <v>307931</v>
      </c>
      <c r="Q106" s="5">
        <v>49685</v>
      </c>
      <c r="R106" s="1">
        <v>50248</v>
      </c>
      <c r="S106" s="6">
        <v>48788</v>
      </c>
      <c r="T106" s="5">
        <v>44528</v>
      </c>
      <c r="U106" s="1">
        <v>42671</v>
      </c>
      <c r="V106" s="6">
        <v>44239</v>
      </c>
      <c r="W106" s="5">
        <v>49632</v>
      </c>
      <c r="X106" s="1">
        <v>45904</v>
      </c>
      <c r="Y106" s="6">
        <v>48648</v>
      </c>
      <c r="Z106" s="5">
        <v>49155</v>
      </c>
      <c r="AA106" s="1">
        <v>51281</v>
      </c>
      <c r="AB106" s="6">
        <v>46383</v>
      </c>
    </row>
    <row r="107" spans="2:28" x14ac:dyDescent="0.25">
      <c r="B107" s="1">
        <v>32</v>
      </c>
      <c r="C107" s="1">
        <v>324840</v>
      </c>
      <c r="D107" s="1">
        <v>478534</v>
      </c>
      <c r="E107" s="1">
        <v>282943</v>
      </c>
      <c r="F107" s="1">
        <v>311758</v>
      </c>
      <c r="G107" s="1">
        <v>302221</v>
      </c>
      <c r="H107" s="1">
        <v>287463</v>
      </c>
      <c r="I107" s="1">
        <v>364843</v>
      </c>
      <c r="J107" s="1">
        <v>402732</v>
      </c>
      <c r="K107" s="1">
        <v>382463</v>
      </c>
      <c r="L107" s="1">
        <v>294774</v>
      </c>
      <c r="M107" s="1">
        <v>279002</v>
      </c>
      <c r="N107" s="1">
        <v>325355</v>
      </c>
      <c r="Q107" s="31">
        <v>48655</v>
      </c>
      <c r="R107" s="32">
        <v>48770</v>
      </c>
      <c r="S107" s="33">
        <v>47188</v>
      </c>
      <c r="T107" s="31">
        <v>41932</v>
      </c>
      <c r="U107" s="32">
        <v>43321</v>
      </c>
      <c r="V107" s="33">
        <v>42847</v>
      </c>
      <c r="W107" s="31">
        <v>43759</v>
      </c>
      <c r="X107" s="32">
        <v>44221</v>
      </c>
      <c r="Y107" s="33">
        <v>44303</v>
      </c>
      <c r="Z107" s="31">
        <v>45897</v>
      </c>
      <c r="AA107" s="32">
        <v>49576</v>
      </c>
      <c r="AB107" s="33">
        <v>48882</v>
      </c>
    </row>
    <row r="108" spans="2:28" x14ac:dyDescent="0.25">
      <c r="F108" s="1" t="s">
        <v>0</v>
      </c>
      <c r="G108" s="1" t="s">
        <v>0</v>
      </c>
      <c r="H108" s="1" t="s">
        <v>0</v>
      </c>
      <c r="I108" s="1" t="s">
        <v>0</v>
      </c>
      <c r="J108" s="1" t="s">
        <v>0</v>
      </c>
      <c r="K108" s="1" t="s">
        <v>0</v>
      </c>
      <c r="L108" s="1" t="s">
        <v>0</v>
      </c>
      <c r="M108" s="1" t="s">
        <v>0</v>
      </c>
      <c r="N108" s="1" t="s">
        <v>0</v>
      </c>
    </row>
    <row r="109" spans="2:28" x14ac:dyDescent="0.25">
      <c r="B109" s="13" t="s">
        <v>27</v>
      </c>
      <c r="C109" s="1">
        <v>2672</v>
      </c>
      <c r="D109" s="1">
        <v>3214</v>
      </c>
      <c r="E109" s="1">
        <v>2807</v>
      </c>
      <c r="Q109" s="7">
        <v>8860</v>
      </c>
      <c r="R109" s="8">
        <v>10685</v>
      </c>
      <c r="S109" s="8">
        <v>9748</v>
      </c>
      <c r="T109" s="8">
        <v>10111</v>
      </c>
      <c r="U109" s="8">
        <v>11196</v>
      </c>
      <c r="V109" s="8">
        <v>11104</v>
      </c>
      <c r="W109" s="8">
        <v>9645</v>
      </c>
      <c r="X109" s="8">
        <v>11185</v>
      </c>
      <c r="Y109" s="8">
        <v>11850</v>
      </c>
      <c r="Z109" s="8">
        <v>10343</v>
      </c>
      <c r="AA109" s="8">
        <v>8227</v>
      </c>
      <c r="AB109" s="9">
        <v>6464</v>
      </c>
    </row>
    <row r="111" spans="2:28" x14ac:dyDescent="0.25">
      <c r="C111" t="s">
        <v>8</v>
      </c>
      <c r="Q111" t="s">
        <v>8</v>
      </c>
    </row>
    <row r="112" spans="2:28" x14ac:dyDescent="0.25">
      <c r="B112" t="s">
        <v>6</v>
      </c>
      <c r="C112">
        <f>AVERAGE(C103:E103,L103:M103)</f>
        <v>339052.6</v>
      </c>
      <c r="P112" t="s">
        <v>6</v>
      </c>
      <c r="Q112">
        <f>AVERAGE(Q103:S103,Z103:AB103)</f>
        <v>47945.333333333336</v>
      </c>
    </row>
    <row r="113" spans="2:28" x14ac:dyDescent="0.25">
      <c r="B113" t="s">
        <v>7</v>
      </c>
      <c r="C113">
        <f>AVERAGE(C109:G109)</f>
        <v>2897.6666666666665</v>
      </c>
      <c r="P113" t="s">
        <v>7</v>
      </c>
      <c r="Q113">
        <f>AVERAGE(Q109:AB109)</f>
        <v>9951.5</v>
      </c>
    </row>
    <row r="115" spans="2:28" x14ac:dyDescent="0.25">
      <c r="C115">
        <f t="shared" ref="C115:N115" si="30">((C103-$C$113)/($C$112-$C$113))*100</f>
        <v>79.878444939277998</v>
      </c>
      <c r="D115">
        <f t="shared" si="30"/>
        <v>91.293121981054767</v>
      </c>
      <c r="E115">
        <f t="shared" si="30"/>
        <v>103.83466036692606</v>
      </c>
      <c r="F115">
        <f t="shared" si="30"/>
        <v>79.258492710900768</v>
      </c>
      <c r="G115">
        <f t="shared" si="30"/>
        <v>83.155207797039623</v>
      </c>
      <c r="H115">
        <f t="shared" si="30"/>
        <v>88.378097083805002</v>
      </c>
      <c r="I115">
        <f t="shared" si="30"/>
        <v>-5.255513132436547E-2</v>
      </c>
      <c r="J115">
        <f t="shared" si="30"/>
        <v>-0.13019790080922999</v>
      </c>
      <c r="K115">
        <f t="shared" si="30"/>
        <v>-0.11443136141192035</v>
      </c>
      <c r="L115">
        <f t="shared" si="30"/>
        <v>116.25095888324512</v>
      </c>
      <c r="M115">
        <f t="shared" si="30"/>
        <v>108.74281382949609</v>
      </c>
      <c r="N115">
        <f t="shared" si="30"/>
        <v>128.7118796808773</v>
      </c>
      <c r="Q115">
        <f>((Q103-$Q$113)/($Q$112-$Q$113))*100</f>
        <v>110.3402745182332</v>
      </c>
      <c r="R115">
        <f t="shared" ref="R115:AB115" si="31">((R103-$Q$113)/($Q$112-$Q$113))*100</f>
        <v>101.47831007663524</v>
      </c>
      <c r="S115">
        <f t="shared" si="31"/>
        <v>90.079091782438368</v>
      </c>
      <c r="T115">
        <f t="shared" si="31"/>
        <v>101.41514193092738</v>
      </c>
      <c r="U115">
        <f t="shared" si="31"/>
        <v>103.89712365603189</v>
      </c>
      <c r="V115">
        <f t="shared" si="31"/>
        <v>110.49819488250286</v>
      </c>
      <c r="W115">
        <f t="shared" si="31"/>
        <v>107.84250075670174</v>
      </c>
      <c r="X115">
        <f t="shared" si="31"/>
        <v>90.863429591644248</v>
      </c>
      <c r="Y115">
        <f t="shared" si="31"/>
        <v>117.03083395112364</v>
      </c>
      <c r="Z115">
        <f t="shared" si="31"/>
        <v>101.08877317810345</v>
      </c>
      <c r="AA115">
        <f t="shared" si="31"/>
        <v>99.346385158995105</v>
      </c>
      <c r="AB115">
        <f t="shared" si="31"/>
        <v>97.667165285594578</v>
      </c>
    </row>
    <row r="116" spans="2:28" x14ac:dyDescent="0.25">
      <c r="C116">
        <f t="shared" ref="C116:N116" si="32">((C105-$C$113)/($C$112-$C$113))*100</f>
        <v>70.118362088592491</v>
      </c>
      <c r="D116">
        <f t="shared" si="32"/>
        <v>73.456406212690823</v>
      </c>
      <c r="E116">
        <f t="shared" si="32"/>
        <v>66.666084924332523</v>
      </c>
      <c r="F116">
        <f t="shared" si="32"/>
        <v>102.89788994122553</v>
      </c>
      <c r="G116">
        <f t="shared" si="32"/>
        <v>106.68156191470442</v>
      </c>
      <c r="H116">
        <f t="shared" si="32"/>
        <v>95.877615163166823</v>
      </c>
      <c r="I116">
        <f t="shared" si="32"/>
        <v>53.578369815188395</v>
      </c>
      <c r="J116">
        <f t="shared" si="32"/>
        <v>54.878663092653326</v>
      </c>
      <c r="K116">
        <f t="shared" si="32"/>
        <v>60.366311248543333</v>
      </c>
      <c r="L116">
        <f t="shared" si="32"/>
        <v>65.543388326493897</v>
      </c>
      <c r="M116">
        <f t="shared" si="32"/>
        <v>91.277652923532884</v>
      </c>
      <c r="N116">
        <f t="shared" si="32"/>
        <v>89.704568766306963</v>
      </c>
      <c r="Q116">
        <f t="shared" ref="Q116:AB116" si="33">((Q105-$Q$113)/($Q$112-$Q$113))*100</f>
        <v>104.30771660313296</v>
      </c>
      <c r="R116">
        <f t="shared" si="33"/>
        <v>102.6995608936538</v>
      </c>
      <c r="S116">
        <f t="shared" si="33"/>
        <v>102.9864495554103</v>
      </c>
      <c r="T116">
        <f t="shared" si="33"/>
        <v>101.88627101766514</v>
      </c>
      <c r="U116">
        <f t="shared" si="33"/>
        <v>99.738554063598031</v>
      </c>
      <c r="V116">
        <f t="shared" si="33"/>
        <v>95.59577650759114</v>
      </c>
      <c r="W116">
        <f t="shared" si="33"/>
        <v>112.21163083482845</v>
      </c>
      <c r="X116">
        <f t="shared" si="33"/>
        <v>109.86388141935312</v>
      </c>
      <c r="Y116">
        <f t="shared" si="33"/>
        <v>100.11229892570286</v>
      </c>
      <c r="Z116">
        <f t="shared" si="33"/>
        <v>108.66105464483272</v>
      </c>
      <c r="AA116">
        <f t="shared" si="33"/>
        <v>121.86319709777462</v>
      </c>
      <c r="AB116">
        <f t="shared" si="33"/>
        <v>110.39817865179874</v>
      </c>
    </row>
    <row r="117" spans="2:28" x14ac:dyDescent="0.25">
      <c r="C117">
        <f t="shared" ref="C117:N117" si="34">((C106-$C$113)/($C$112-$C$113))*100</f>
        <v>102.3719419854813</v>
      </c>
      <c r="D117">
        <f t="shared" si="34"/>
        <v>87.588877668313273</v>
      </c>
      <c r="E117">
        <f t="shared" si="34"/>
        <v>77.790419655698457</v>
      </c>
      <c r="F117">
        <f t="shared" si="34"/>
        <v>69.522803373999778</v>
      </c>
      <c r="G117">
        <f t="shared" si="34"/>
        <v>77.589916871664741</v>
      </c>
      <c r="H117">
        <f t="shared" si="34"/>
        <v>93.536730285479479</v>
      </c>
      <c r="I117">
        <f t="shared" si="34"/>
        <v>66.506634639106892</v>
      </c>
      <c r="J117">
        <f t="shared" si="34"/>
        <v>86.799955734696937</v>
      </c>
      <c r="K117">
        <f t="shared" si="34"/>
        <v>81.273337453126786</v>
      </c>
      <c r="L117">
        <f t="shared" si="34"/>
        <v>71.901170967990168</v>
      </c>
      <c r="M117">
        <f t="shared" si="34"/>
        <v>92.395589811364758</v>
      </c>
      <c r="N117">
        <f t="shared" si="34"/>
        <v>90.741888065899772</v>
      </c>
      <c r="Q117">
        <f t="shared" ref="Q117:AB117" si="35">((Q106-$Q$113)/($Q$112-$Q$113))*100</f>
        <v>104.57881322846249</v>
      </c>
      <c r="R117">
        <f t="shared" si="35"/>
        <v>106.06063264652596</v>
      </c>
      <c r="S117">
        <f t="shared" si="35"/>
        <v>102.21790378263138</v>
      </c>
      <c r="T117">
        <f t="shared" si="35"/>
        <v>91.005557919486918</v>
      </c>
      <c r="U117">
        <f t="shared" si="35"/>
        <v>86.117922645341565</v>
      </c>
      <c r="V117">
        <f t="shared" si="35"/>
        <v>90.244908164921497</v>
      </c>
      <c r="W117">
        <f t="shared" si="35"/>
        <v>104.43931690669099</v>
      </c>
      <c r="X117">
        <f t="shared" si="35"/>
        <v>94.627198273404005</v>
      </c>
      <c r="Y117">
        <f t="shared" si="35"/>
        <v>101.8494229326689</v>
      </c>
      <c r="Z117">
        <f t="shared" si="35"/>
        <v>103.18385001074735</v>
      </c>
      <c r="AA117">
        <f t="shared" si="35"/>
        <v>108.77949491803494</v>
      </c>
      <c r="AB117">
        <f t="shared" si="35"/>
        <v>95.887929181489966</v>
      </c>
    </row>
    <row r="118" spans="2:28" x14ac:dyDescent="0.25">
      <c r="C118">
        <f>((C107-$C$113)/($C$112-$C$113))*100</f>
        <v>95.772009097392399</v>
      </c>
      <c r="E118">
        <f t="shared" ref="E118:N118" si="36">((E107-$C$113)/($C$112-$C$113))*100</f>
        <v>83.30841096288141</v>
      </c>
      <c r="F118">
        <f t="shared" si="36"/>
        <v>91.880351203135703</v>
      </c>
      <c r="G118">
        <f t="shared" si="36"/>
        <v>89.043266557246227</v>
      </c>
      <c r="H118">
        <f t="shared" si="36"/>
        <v>84.653029039784045</v>
      </c>
      <c r="I118">
        <f t="shared" si="36"/>
        <v>107.67217655985615</v>
      </c>
      <c r="J118">
        <f t="shared" si="36"/>
        <v>118.94346733768002</v>
      </c>
      <c r="K118">
        <f t="shared" si="36"/>
        <v>112.91380720477304</v>
      </c>
      <c r="L118">
        <f t="shared" si="36"/>
        <v>86.827919030986507</v>
      </c>
      <c r="M118">
        <f t="shared" si="36"/>
        <v>82.136034891847501</v>
      </c>
      <c r="N118">
        <f t="shared" si="36"/>
        <v>95.925212263234187</v>
      </c>
      <c r="Q118">
        <f t="shared" ref="Q118:AB118" si="37">((Q107-$Q$113)/($Q$112-$Q$113))*100</f>
        <v>101.86784697516703</v>
      </c>
      <c r="R118">
        <f t="shared" si="37"/>
        <v>102.17052767335049</v>
      </c>
      <c r="S118">
        <f t="shared" si="37"/>
        <v>98.006694068774308</v>
      </c>
      <c r="T118">
        <f t="shared" si="37"/>
        <v>84.172870158753838</v>
      </c>
      <c r="U118">
        <f t="shared" si="37"/>
        <v>87.828726591595995</v>
      </c>
      <c r="V118">
        <f t="shared" si="37"/>
        <v>86.58115571386584</v>
      </c>
      <c r="W118">
        <f t="shared" si="37"/>
        <v>88.98154525076437</v>
      </c>
      <c r="X118">
        <f t="shared" si="37"/>
        <v>90.197532055640607</v>
      </c>
      <c r="Y118">
        <f t="shared" si="37"/>
        <v>90.413356553475779</v>
      </c>
      <c r="Z118">
        <f t="shared" si="37"/>
        <v>94.608774230905894</v>
      </c>
      <c r="AA118">
        <f t="shared" si="37"/>
        <v>104.291924566706</v>
      </c>
      <c r="AB118">
        <f t="shared" si="37"/>
        <v>102.46531235332048</v>
      </c>
    </row>
    <row r="120" spans="2:28" x14ac:dyDescent="0.25">
      <c r="D120" s="12" t="s">
        <v>2</v>
      </c>
      <c r="E120" s="12"/>
      <c r="F120" s="12"/>
      <c r="G120" s="12" t="s">
        <v>3</v>
      </c>
      <c r="H120" s="12"/>
      <c r="I120" s="12"/>
      <c r="J120" s="12" t="s">
        <v>4</v>
      </c>
      <c r="K120" s="12"/>
      <c r="L120" s="12"/>
      <c r="M120" s="12" t="s">
        <v>5</v>
      </c>
      <c r="R120" s="12" t="s">
        <v>2</v>
      </c>
      <c r="S120" s="12"/>
      <c r="T120" s="12"/>
      <c r="U120" s="12" t="s">
        <v>3</v>
      </c>
      <c r="V120" s="12"/>
      <c r="W120" s="12"/>
      <c r="X120" s="12" t="s">
        <v>4</v>
      </c>
      <c r="Y120" s="12"/>
      <c r="Z120" s="12"/>
      <c r="AA120" s="12" t="s">
        <v>5</v>
      </c>
    </row>
    <row r="121" spans="2:28" x14ac:dyDescent="0.25">
      <c r="B121" s="12" t="s">
        <v>1</v>
      </c>
      <c r="C121" s="13" t="s">
        <v>8</v>
      </c>
      <c r="D121" s="13" t="s">
        <v>13</v>
      </c>
      <c r="F121" s="13" t="s">
        <v>8</v>
      </c>
      <c r="G121" s="13" t="s">
        <v>13</v>
      </c>
      <c r="I121" s="13" t="s">
        <v>8</v>
      </c>
      <c r="J121" s="13" t="s">
        <v>13</v>
      </c>
      <c r="L121" s="13" t="s">
        <v>8</v>
      </c>
      <c r="M121" s="13" t="s">
        <v>13</v>
      </c>
      <c r="P121" s="12" t="s">
        <v>1</v>
      </c>
      <c r="Q121" s="13" t="s">
        <v>8</v>
      </c>
      <c r="R121" s="13" t="s">
        <v>13</v>
      </c>
      <c r="T121" s="13" t="s">
        <v>8</v>
      </c>
      <c r="U121" s="13" t="s">
        <v>13</v>
      </c>
      <c r="W121" s="13" t="s">
        <v>8</v>
      </c>
      <c r="X121" s="13" t="s">
        <v>13</v>
      </c>
      <c r="Z121" s="13" t="s">
        <v>8</v>
      </c>
      <c r="AA121" s="13" t="s">
        <v>13</v>
      </c>
    </row>
    <row r="122" spans="2:28" x14ac:dyDescent="0.25">
      <c r="B122" s="10">
        <v>8</v>
      </c>
      <c r="C122" s="14">
        <f>AVERAGE(C116:E116)</f>
        <v>70.080284408538617</v>
      </c>
      <c r="D122" s="14">
        <f>STDEV(C116:E116)</f>
        <v>3.3953207848554889</v>
      </c>
      <c r="E122" s="14"/>
      <c r="F122" s="14">
        <f>AVERAGE(F116:H116)</f>
        <v>101.81902233969892</v>
      </c>
      <c r="G122" s="14">
        <f>STDEV(F116:H116)</f>
        <v>5.4821786571337467</v>
      </c>
      <c r="H122" s="14"/>
      <c r="I122" s="14">
        <f>AVERAGE(I116:K116)</f>
        <v>56.274448052128349</v>
      </c>
      <c r="J122" s="14">
        <f>STDEV(I116:K116)</f>
        <v>3.6028043196219657</v>
      </c>
      <c r="K122" s="14"/>
      <c r="L122" s="14">
        <f>AVERAGE(L116:N116)</f>
        <v>82.175203338777919</v>
      </c>
      <c r="M122" s="14">
        <f>STDEV(L116:N116)</f>
        <v>14.425033843757685</v>
      </c>
      <c r="P122" s="10">
        <v>8</v>
      </c>
      <c r="Q122" s="14">
        <f>AVERAGE(Q116:S116)</f>
        <v>103.33124235073235</v>
      </c>
      <c r="R122" s="14">
        <f>STDEV(Q116:S116)</f>
        <v>0.85773116432953667</v>
      </c>
      <c r="S122" s="14"/>
      <c r="T122" s="14">
        <f>AVERAGE(T116:V116)</f>
        <v>99.073533862951436</v>
      </c>
      <c r="U122" s="14">
        <f>STDEV(T116:V116)</f>
        <v>3.1975411171349784</v>
      </c>
      <c r="V122" s="14"/>
      <c r="W122" s="14">
        <f>AVERAGE(W116:Y116)</f>
        <v>107.39593705996147</v>
      </c>
      <c r="X122" s="14">
        <f>STDEV(W116:Y116)</f>
        <v>6.4161141029899067</v>
      </c>
      <c r="Y122" s="14"/>
      <c r="Z122" s="14">
        <f>AVERAGE(Z116:AB116)</f>
        <v>113.6408101314687</v>
      </c>
      <c r="AA122" s="14">
        <f>STDEV(Z116:AB116)</f>
        <v>7.1735720196881401</v>
      </c>
    </row>
    <row r="123" spans="2:28" x14ac:dyDescent="0.25">
      <c r="B123" s="10">
        <v>16</v>
      </c>
      <c r="C123" s="14">
        <f>AVERAGE(C117:E117)</f>
        <v>89.250413103164348</v>
      </c>
      <c r="D123" s="14">
        <f>STDEV(C117:E117)</f>
        <v>12.374705451579665</v>
      </c>
      <c r="E123" s="14"/>
      <c r="F123" s="14">
        <f>AVERAGE(F117:H117)</f>
        <v>80.216483510381337</v>
      </c>
      <c r="G123" s="14">
        <f>STDEV(F117:H117)</f>
        <v>12.220528247919013</v>
      </c>
      <c r="H123" s="14"/>
      <c r="I123" s="14">
        <f>AVERAGE(I117:K117)</f>
        <v>78.193309275643529</v>
      </c>
      <c r="J123" s="14">
        <f>STDEV(I117:K117)</f>
        <v>10.491408411302533</v>
      </c>
      <c r="K123" s="14"/>
      <c r="L123" s="14">
        <f>AVERAGE(L117:N117)</f>
        <v>85.012882948418238</v>
      </c>
      <c r="M123" s="14">
        <f>STDEV(L117:N117)</f>
        <v>11.385140563867095</v>
      </c>
      <c r="P123" s="10">
        <v>16</v>
      </c>
      <c r="Q123" s="14">
        <f>AVERAGE(Q117:S117)</f>
        <v>104.28578321920661</v>
      </c>
      <c r="R123" s="14">
        <f>STDEV(Q117:S117)</f>
        <v>1.938050881709638</v>
      </c>
      <c r="S123" s="14"/>
      <c r="T123" s="14">
        <f>AVERAGE(T117:V117)</f>
        <v>89.122796243249994</v>
      </c>
      <c r="U123" s="14">
        <f>STDEV(T117:V117)</f>
        <v>2.6299422078888854</v>
      </c>
      <c r="V123" s="14"/>
      <c r="W123" s="14">
        <f>AVERAGE(W117:Y117)</f>
        <v>100.30531270425463</v>
      </c>
      <c r="X123" s="14">
        <f>STDEV(W117:Y117)</f>
        <v>5.0850393623397441</v>
      </c>
      <c r="Y123" s="14"/>
      <c r="Z123" s="14">
        <f>AVERAGE(Z117:AB117)</f>
        <v>102.61709137009075</v>
      </c>
      <c r="AA123" s="14">
        <f>STDEV(Z117:AB117)</f>
        <v>6.4644433869038007</v>
      </c>
    </row>
    <row r="124" spans="2:28" x14ac:dyDescent="0.25">
      <c r="B124" s="10">
        <v>32</v>
      </c>
      <c r="C124" s="14">
        <f>AVERAGE(C118:E118)</f>
        <v>89.540210030136905</v>
      </c>
      <c r="D124" s="14">
        <f>STDEV(C118:E118)</f>
        <v>8.8130947588967228</v>
      </c>
      <c r="E124" s="14"/>
      <c r="F124" s="14">
        <f>AVERAGE(F118:H118)</f>
        <v>88.525548933388663</v>
      </c>
      <c r="G124" s="14">
        <f>STDEV(F118:H118)</f>
        <v>3.6413692571281575</v>
      </c>
      <c r="H124" s="14"/>
      <c r="I124" s="14">
        <f>AVERAGE(I118:K118)</f>
        <v>113.17648370076974</v>
      </c>
      <c r="J124" s="14">
        <f>STDEV(I118:K118)</f>
        <v>5.6402347606926924</v>
      </c>
      <c r="K124" s="14"/>
      <c r="L124" s="14">
        <f>AVERAGE(L118:N118)</f>
        <v>88.296388728689408</v>
      </c>
      <c r="M124" s="14">
        <f>STDEV(L118:N118)</f>
        <v>7.0108954909265604</v>
      </c>
      <c r="P124" s="10">
        <v>32</v>
      </c>
      <c r="Q124" s="14">
        <f>AVERAGE(Q118:S118)</f>
        <v>100.68168957243061</v>
      </c>
      <c r="R124" s="14">
        <f>STDEV(Q118:S118)</f>
        <v>2.3215521983576584</v>
      </c>
      <c r="S124" s="14"/>
      <c r="T124" s="14">
        <f>AVERAGE(T118:V118)</f>
        <v>86.19425082140522</v>
      </c>
      <c r="U124" s="14">
        <f>STDEV(T118:V118)</f>
        <v>1.85838454342631</v>
      </c>
      <c r="V124" s="14"/>
      <c r="W124" s="14">
        <f>AVERAGE(W118:Y118)</f>
        <v>89.864144619960257</v>
      </c>
      <c r="X124" s="14">
        <f>STDEV(W118:Y118)</f>
        <v>0.77193347404111068</v>
      </c>
      <c r="Y124" s="14"/>
      <c r="Z124" s="14">
        <f>AVERAGE(Z118:AB118)</f>
        <v>100.45533705031079</v>
      </c>
      <c r="AA124" s="14">
        <f>STDEV(Z118:AB118)</f>
        <v>5.1449830558961134</v>
      </c>
    </row>
    <row r="125" spans="2:28" x14ac:dyDescent="0.25"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</row>
    <row r="126" spans="2:28" x14ac:dyDescent="0.25">
      <c r="B126" s="13" t="s">
        <v>6</v>
      </c>
      <c r="C126" s="14">
        <f>AVERAGE(C115:E115,L115:N115)</f>
        <v>104.78531328014621</v>
      </c>
      <c r="D126" s="14">
        <f>STDEV(C115:E115,L115:N115)</f>
        <v>17.452211762321781</v>
      </c>
      <c r="E126" s="14"/>
      <c r="F126" s="14"/>
      <c r="G126" s="14"/>
      <c r="H126" s="14"/>
      <c r="I126" s="14"/>
      <c r="J126" s="14"/>
      <c r="K126" s="14"/>
      <c r="L126" s="14"/>
      <c r="M126" s="14"/>
      <c r="P126" s="13" t="s">
        <v>6</v>
      </c>
      <c r="Q126" s="14">
        <f>AVERAGE(Q115:S115,Z115:AB115)</f>
        <v>100</v>
      </c>
      <c r="R126" s="14">
        <f>STDEV(Q115:S115,Z115:AB115)</f>
        <v>6.5511198257223233</v>
      </c>
      <c r="S126" s="14"/>
      <c r="T126" s="14"/>
      <c r="U126" s="14"/>
      <c r="V126" s="14"/>
      <c r="W126" s="14"/>
      <c r="X126" s="14"/>
      <c r="Y126" s="14"/>
      <c r="Z126" s="14"/>
      <c r="AA126" s="14"/>
    </row>
    <row r="127" spans="2:28" x14ac:dyDescent="0.25">
      <c r="B127" s="13" t="s">
        <v>14</v>
      </c>
      <c r="C127" s="14">
        <f>AVERAGE(F115:H115)</f>
        <v>83.59726586391514</v>
      </c>
      <c r="D127" s="14">
        <f>STDEV(F115:H115)</f>
        <v>4.575845001793744</v>
      </c>
      <c r="E127" s="14"/>
      <c r="F127" s="14"/>
      <c r="G127" s="14"/>
      <c r="H127" s="14"/>
      <c r="I127" s="14"/>
      <c r="J127" s="14"/>
      <c r="K127" s="14"/>
      <c r="L127" s="14"/>
      <c r="M127" s="14"/>
      <c r="P127" s="13" t="s">
        <v>14</v>
      </c>
      <c r="Q127" s="14">
        <f>AVERAGE(T115:V115)</f>
        <v>105.2701534898207</v>
      </c>
      <c r="R127" s="14">
        <f>STDEV(T115:V115)</f>
        <v>4.6946108383588756</v>
      </c>
      <c r="S127" s="14"/>
      <c r="T127" s="14"/>
      <c r="U127" s="14"/>
      <c r="V127" s="14"/>
      <c r="W127" s="14"/>
      <c r="X127" s="14"/>
      <c r="Y127" s="14"/>
      <c r="Z127" s="14"/>
      <c r="AA127" s="14"/>
    </row>
    <row r="128" spans="2:28" x14ac:dyDescent="0.25">
      <c r="B128" s="13" t="s">
        <v>15</v>
      </c>
      <c r="C128" s="14">
        <f>AVERAGE(I115:K115)</f>
        <v>-9.9061464515171935E-2</v>
      </c>
      <c r="D128" s="14">
        <f>STDEV(I115:K115)</f>
        <v>4.1039922164673524E-2</v>
      </c>
      <c r="E128" s="14"/>
      <c r="F128" s="14"/>
      <c r="G128" s="14"/>
      <c r="H128" s="14"/>
      <c r="I128" s="14"/>
      <c r="J128" s="14"/>
      <c r="K128" s="14"/>
      <c r="L128" s="14"/>
      <c r="M128" s="14"/>
      <c r="P128" s="13" t="s">
        <v>15</v>
      </c>
      <c r="Q128" s="14">
        <f>AVERAGE(W115:Y115)</f>
        <v>105.24558809982322</v>
      </c>
      <c r="R128" s="14">
        <f>STDEV(W115:Y115)</f>
        <v>13.275587717261807</v>
      </c>
      <c r="S128" s="14"/>
      <c r="T128" s="14"/>
      <c r="U128" s="14"/>
      <c r="V128" s="14"/>
      <c r="W128" s="14"/>
      <c r="X128" s="14"/>
      <c r="Y128" s="14"/>
      <c r="Z128" s="14"/>
      <c r="AA128" s="14"/>
    </row>
    <row r="132" spans="1:39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</row>
    <row r="134" spans="1:39" x14ac:dyDescent="0.25">
      <c r="C134" s="11" t="s">
        <v>44</v>
      </c>
      <c r="M134" t="s">
        <v>8</v>
      </c>
      <c r="AB134" t="s">
        <v>8</v>
      </c>
    </row>
    <row r="135" spans="1:39" x14ac:dyDescent="0.25">
      <c r="C135" s="11"/>
      <c r="L135" t="s">
        <v>9</v>
      </c>
      <c r="M135">
        <f>AVERAGE(C138:M140)</f>
        <v>429959.90625</v>
      </c>
      <c r="AA135" t="s">
        <v>9</v>
      </c>
      <c r="AB135">
        <f>AVERAGE(Q138:AB140)</f>
        <v>47143.972222222219</v>
      </c>
    </row>
    <row r="136" spans="1:39" x14ac:dyDescent="0.25">
      <c r="C136" s="11" t="s">
        <v>18</v>
      </c>
      <c r="L136" t="s">
        <v>39</v>
      </c>
      <c r="M136">
        <f>AVERAGE(K142:M143)</f>
        <v>2236.5</v>
      </c>
      <c r="Q136" s="11" t="s">
        <v>19</v>
      </c>
      <c r="AA136" t="s">
        <v>39</v>
      </c>
      <c r="AB136">
        <f>AVERAGE(Y142:AA143)</f>
        <v>4684</v>
      </c>
    </row>
    <row r="137" spans="1:39" x14ac:dyDescent="0.25">
      <c r="C137" s="10" t="s">
        <v>9</v>
      </c>
      <c r="E137" s="22"/>
      <c r="Q137" s="10" t="s">
        <v>9</v>
      </c>
    </row>
    <row r="138" spans="1:39" x14ac:dyDescent="0.25">
      <c r="C138" s="22">
        <v>310678</v>
      </c>
      <c r="D138" s="22">
        <v>447603</v>
      </c>
      <c r="E138" s="22">
        <v>295353</v>
      </c>
      <c r="F138" s="22">
        <v>352017</v>
      </c>
      <c r="G138" s="22">
        <v>412601</v>
      </c>
      <c r="H138" s="22">
        <v>373390</v>
      </c>
      <c r="I138" s="22">
        <v>443100</v>
      </c>
      <c r="J138" s="22">
        <v>441017</v>
      </c>
      <c r="K138" s="22">
        <v>412119</v>
      </c>
      <c r="L138" s="22">
        <v>423447</v>
      </c>
      <c r="M138" s="22">
        <v>419765</v>
      </c>
      <c r="Q138" s="1">
        <v>51774</v>
      </c>
      <c r="R138" s="1">
        <v>52777</v>
      </c>
      <c r="S138" s="1">
        <v>48647</v>
      </c>
      <c r="T138" s="1">
        <v>49376</v>
      </c>
      <c r="U138" s="1">
        <v>43480</v>
      </c>
      <c r="V138" s="1">
        <v>46739</v>
      </c>
      <c r="W138" s="1">
        <v>46032</v>
      </c>
      <c r="X138" s="1">
        <v>45835</v>
      </c>
      <c r="Y138" s="1">
        <v>45298</v>
      </c>
      <c r="Z138" s="1">
        <v>44044</v>
      </c>
      <c r="AA138" s="1">
        <v>44868</v>
      </c>
      <c r="AB138" s="1">
        <v>44333</v>
      </c>
    </row>
    <row r="139" spans="1:39" x14ac:dyDescent="0.25">
      <c r="C139" s="22">
        <v>388171</v>
      </c>
      <c r="D139" s="22">
        <v>432596</v>
      </c>
      <c r="E139" s="22">
        <v>370050</v>
      </c>
      <c r="F139" s="22">
        <v>442901</v>
      </c>
      <c r="G139" s="22"/>
      <c r="H139" s="22">
        <v>381505</v>
      </c>
      <c r="I139" s="22">
        <v>499402</v>
      </c>
      <c r="J139" s="22">
        <v>445041</v>
      </c>
      <c r="K139" s="22">
        <v>369759</v>
      </c>
      <c r="L139" s="22">
        <v>454238</v>
      </c>
      <c r="M139" s="22">
        <v>450787</v>
      </c>
      <c r="Q139" s="1">
        <v>48750</v>
      </c>
      <c r="R139" s="1">
        <v>50235</v>
      </c>
      <c r="S139" s="1">
        <v>45430</v>
      </c>
      <c r="T139" s="1">
        <v>47749</v>
      </c>
      <c r="U139" s="1">
        <v>45173</v>
      </c>
      <c r="V139" s="1">
        <v>47406</v>
      </c>
      <c r="W139" s="1">
        <v>45096</v>
      </c>
      <c r="X139" s="1">
        <v>47279</v>
      </c>
      <c r="Y139" s="1">
        <v>45006</v>
      </c>
      <c r="Z139" s="1">
        <v>48106</v>
      </c>
      <c r="AA139" s="1">
        <v>46513</v>
      </c>
      <c r="AB139" s="1">
        <v>48765</v>
      </c>
    </row>
    <row r="140" spans="1:39" x14ac:dyDescent="0.25">
      <c r="C140" s="22">
        <v>544309</v>
      </c>
      <c r="D140" s="22">
        <v>484795</v>
      </c>
      <c r="E140" s="22">
        <v>469483</v>
      </c>
      <c r="F140" s="22">
        <v>445896</v>
      </c>
      <c r="G140" s="22">
        <v>433052</v>
      </c>
      <c r="H140" s="22">
        <v>476845</v>
      </c>
      <c r="I140" s="22">
        <v>405163</v>
      </c>
      <c r="J140" s="22">
        <v>486747</v>
      </c>
      <c r="K140" s="22">
        <v>513563</v>
      </c>
      <c r="L140" s="22">
        <v>425832</v>
      </c>
      <c r="M140" s="22">
        <v>507492</v>
      </c>
      <c r="Q140" s="1">
        <v>45334</v>
      </c>
      <c r="R140" s="1">
        <v>47554</v>
      </c>
      <c r="S140" s="1">
        <v>44431</v>
      </c>
      <c r="T140" s="1">
        <v>48703</v>
      </c>
      <c r="U140" s="1">
        <v>48834</v>
      </c>
      <c r="V140" s="1">
        <v>46014</v>
      </c>
      <c r="W140" s="1">
        <v>50834</v>
      </c>
      <c r="X140" s="1">
        <v>46061</v>
      </c>
      <c r="Y140" s="1">
        <v>48500</v>
      </c>
      <c r="Z140" s="1">
        <v>49403</v>
      </c>
      <c r="AA140" s="1">
        <v>47119</v>
      </c>
      <c r="AB140" s="1">
        <v>45685</v>
      </c>
    </row>
    <row r="141" spans="1:39" x14ac:dyDescent="0.25">
      <c r="D141" s="12" t="s">
        <v>11</v>
      </c>
      <c r="E141" s="12"/>
      <c r="F141" s="12"/>
      <c r="G141" s="12"/>
      <c r="H141" s="12" t="s">
        <v>37</v>
      </c>
      <c r="I141" s="12"/>
      <c r="J141" s="12"/>
      <c r="K141" s="12"/>
      <c r="L141" s="12" t="s">
        <v>38</v>
      </c>
      <c r="M141" s="12"/>
      <c r="R141" s="12" t="s">
        <v>11</v>
      </c>
      <c r="S141" s="12"/>
      <c r="T141" s="12"/>
      <c r="U141" s="12"/>
      <c r="V141" s="12" t="s">
        <v>37</v>
      </c>
      <c r="W141" s="12"/>
      <c r="X141" s="12"/>
      <c r="Y141" s="12"/>
      <c r="Z141" s="12" t="s">
        <v>38</v>
      </c>
    </row>
    <row r="142" spans="1:39" x14ac:dyDescent="0.25">
      <c r="C142" s="22">
        <v>2546</v>
      </c>
      <c r="D142" s="22">
        <v>2315</v>
      </c>
      <c r="E142" s="22">
        <v>3069</v>
      </c>
      <c r="G142" s="22">
        <v>413286</v>
      </c>
      <c r="H142" s="22">
        <v>430978</v>
      </c>
      <c r="I142" s="22">
        <v>427242</v>
      </c>
      <c r="K142" s="22">
        <v>2010</v>
      </c>
      <c r="L142" s="22">
        <v>2249</v>
      </c>
      <c r="M142" s="22">
        <v>2449</v>
      </c>
      <c r="Q142" s="1">
        <v>48965</v>
      </c>
      <c r="R142" s="1">
        <v>54006</v>
      </c>
      <c r="S142" s="1">
        <v>49649</v>
      </c>
      <c r="U142" s="1">
        <v>47877</v>
      </c>
      <c r="V142" s="1">
        <v>50432</v>
      </c>
      <c r="W142" s="1">
        <v>47782</v>
      </c>
      <c r="Y142" s="1">
        <v>5051</v>
      </c>
      <c r="Z142" s="1">
        <v>4818</v>
      </c>
      <c r="AA142" s="1">
        <v>4791</v>
      </c>
    </row>
    <row r="143" spans="1:39" x14ac:dyDescent="0.25">
      <c r="C143" s="22">
        <v>6019</v>
      </c>
      <c r="D143" s="22">
        <v>35849</v>
      </c>
      <c r="E143" s="22">
        <v>52867</v>
      </c>
      <c r="G143" s="22">
        <v>116179</v>
      </c>
      <c r="H143" s="22">
        <v>317250</v>
      </c>
      <c r="I143" s="22">
        <v>132972</v>
      </c>
      <c r="K143" s="22">
        <v>1943</v>
      </c>
      <c r="L143" s="22">
        <v>2301</v>
      </c>
      <c r="M143" s="22">
        <v>2467</v>
      </c>
      <c r="Q143" s="1">
        <v>47298</v>
      </c>
      <c r="R143" s="1">
        <v>49233</v>
      </c>
      <c r="S143" s="1">
        <v>50657</v>
      </c>
      <c r="U143" s="1">
        <v>47581</v>
      </c>
      <c r="V143" s="1">
        <v>45660</v>
      </c>
      <c r="W143" s="1">
        <v>44878</v>
      </c>
      <c r="Y143" s="1">
        <v>4581</v>
      </c>
      <c r="Z143" s="1">
        <v>4442</v>
      </c>
      <c r="AA143" s="1">
        <v>4421</v>
      </c>
    </row>
    <row r="145" spans="2:28" x14ac:dyDescent="0.25">
      <c r="D145" s="12" t="s">
        <v>31</v>
      </c>
      <c r="E145" s="12"/>
      <c r="F145" s="12"/>
      <c r="G145" s="12" t="s">
        <v>3</v>
      </c>
      <c r="H145" s="12"/>
      <c r="I145" s="12"/>
      <c r="J145" s="12" t="s">
        <v>32</v>
      </c>
      <c r="K145" s="12"/>
      <c r="L145" s="12"/>
      <c r="M145" s="12" t="s">
        <v>33</v>
      </c>
      <c r="R145" s="12" t="s">
        <v>31</v>
      </c>
      <c r="S145" s="12"/>
      <c r="T145" s="12"/>
      <c r="U145" s="12" t="s">
        <v>3</v>
      </c>
      <c r="V145" s="12"/>
      <c r="W145" s="12"/>
      <c r="X145" s="12" t="s">
        <v>32</v>
      </c>
      <c r="Y145" s="12"/>
      <c r="Z145" s="12"/>
      <c r="AA145" s="12" t="s">
        <v>33</v>
      </c>
    </row>
    <row r="146" spans="2:28" x14ac:dyDescent="0.25">
      <c r="B146">
        <v>8</v>
      </c>
      <c r="C146" s="22">
        <v>359575</v>
      </c>
      <c r="D146" s="22">
        <v>213313</v>
      </c>
      <c r="E146" s="22">
        <v>403344</v>
      </c>
      <c r="F146" s="22">
        <v>365096</v>
      </c>
      <c r="G146" s="22">
        <v>430859</v>
      </c>
      <c r="H146" s="22">
        <v>415078</v>
      </c>
      <c r="I146" s="22">
        <v>311366</v>
      </c>
      <c r="J146" s="22">
        <v>329051</v>
      </c>
      <c r="K146" s="22">
        <v>335740</v>
      </c>
      <c r="L146" s="22">
        <v>409769</v>
      </c>
      <c r="M146" s="22">
        <v>423430</v>
      </c>
      <c r="N146" s="22">
        <v>289933</v>
      </c>
      <c r="P146">
        <v>8</v>
      </c>
      <c r="Q146" s="1">
        <v>49349</v>
      </c>
      <c r="R146" s="1">
        <v>46960</v>
      </c>
      <c r="S146" s="1">
        <v>46397</v>
      </c>
      <c r="T146" s="1">
        <v>45335</v>
      </c>
      <c r="U146" s="1">
        <v>42820</v>
      </c>
      <c r="V146" s="1">
        <v>43321</v>
      </c>
      <c r="W146" s="1">
        <v>43457</v>
      </c>
      <c r="X146" s="1">
        <v>46867</v>
      </c>
      <c r="Y146" s="1">
        <v>48402</v>
      </c>
      <c r="Z146" s="1">
        <v>47583</v>
      </c>
      <c r="AA146" s="1">
        <v>45832</v>
      </c>
      <c r="AB146" s="1">
        <v>44312</v>
      </c>
    </row>
    <row r="147" spans="2:28" x14ac:dyDescent="0.25">
      <c r="B147">
        <v>16</v>
      </c>
      <c r="C147" s="22">
        <v>408018</v>
      </c>
      <c r="D147" s="22">
        <v>383871</v>
      </c>
      <c r="E147" s="22">
        <v>379353</v>
      </c>
      <c r="F147" s="22">
        <v>391954</v>
      </c>
      <c r="G147" s="22">
        <v>454499</v>
      </c>
      <c r="H147" s="22">
        <v>404595</v>
      </c>
      <c r="I147" s="22">
        <v>200600</v>
      </c>
      <c r="J147" s="22">
        <v>234413</v>
      </c>
      <c r="K147" s="22">
        <v>351611</v>
      </c>
      <c r="L147" s="22">
        <v>370847</v>
      </c>
      <c r="M147" s="22">
        <v>449926</v>
      </c>
      <c r="N147" s="22">
        <v>378138</v>
      </c>
      <c r="P147">
        <v>16</v>
      </c>
      <c r="Q147" s="1">
        <v>41084</v>
      </c>
      <c r="R147" s="1">
        <v>41995</v>
      </c>
      <c r="S147" s="1">
        <v>42123</v>
      </c>
      <c r="T147" s="1">
        <v>47241</v>
      </c>
      <c r="U147" s="1">
        <v>45668</v>
      </c>
      <c r="V147" s="1">
        <v>47921</v>
      </c>
      <c r="W147" s="1">
        <v>44531</v>
      </c>
      <c r="X147" s="1">
        <v>47528</v>
      </c>
      <c r="Y147" s="1">
        <v>48422</v>
      </c>
      <c r="Z147" s="1">
        <v>43516</v>
      </c>
      <c r="AA147" s="1">
        <v>47469</v>
      </c>
      <c r="AB147" s="1">
        <v>48226</v>
      </c>
    </row>
    <row r="148" spans="2:28" x14ac:dyDescent="0.25">
      <c r="B148">
        <v>31</v>
      </c>
      <c r="C148" s="22">
        <v>433879</v>
      </c>
      <c r="D148" s="22">
        <v>345474</v>
      </c>
      <c r="E148" s="22">
        <v>395115</v>
      </c>
      <c r="F148" s="22">
        <v>415609</v>
      </c>
      <c r="G148" s="22">
        <v>418759</v>
      </c>
      <c r="H148" s="22">
        <v>391356</v>
      </c>
      <c r="I148" s="22">
        <v>310387</v>
      </c>
      <c r="J148" s="22">
        <v>407003</v>
      </c>
      <c r="K148" s="22">
        <v>340909</v>
      </c>
      <c r="L148" s="22">
        <v>302448</v>
      </c>
      <c r="M148" s="22">
        <v>160993</v>
      </c>
      <c r="N148" s="22">
        <v>284691</v>
      </c>
      <c r="P148">
        <v>31</v>
      </c>
      <c r="Q148" s="1">
        <v>44683</v>
      </c>
      <c r="R148" s="1">
        <v>43237</v>
      </c>
      <c r="S148" s="1">
        <v>39546</v>
      </c>
      <c r="T148" s="1">
        <v>43704</v>
      </c>
      <c r="U148" s="1">
        <v>41675</v>
      </c>
      <c r="V148" s="1">
        <v>44196</v>
      </c>
      <c r="W148" s="1">
        <v>42127</v>
      </c>
      <c r="X148" s="1">
        <v>42778</v>
      </c>
      <c r="Y148" s="1">
        <v>43641</v>
      </c>
      <c r="Z148" s="1">
        <v>48309</v>
      </c>
      <c r="AA148" s="1">
        <v>50065</v>
      </c>
      <c r="AB148" s="1">
        <v>50629</v>
      </c>
    </row>
    <row r="149" spans="2:28" x14ac:dyDescent="0.25">
      <c r="Z149" s="1"/>
      <c r="AA149" s="1"/>
    </row>
    <row r="150" spans="2:28" x14ac:dyDescent="0.25">
      <c r="D150" s="12" t="s">
        <v>34</v>
      </c>
      <c r="E150" s="12"/>
      <c r="F150" s="12"/>
      <c r="G150" s="12" t="s">
        <v>35</v>
      </c>
      <c r="H150" s="12"/>
      <c r="I150" s="12"/>
      <c r="J150" s="12" t="s">
        <v>29</v>
      </c>
      <c r="K150" s="12"/>
      <c r="L150" s="12"/>
      <c r="M150" s="12" t="s">
        <v>36</v>
      </c>
      <c r="R150" s="12" t="s">
        <v>34</v>
      </c>
      <c r="S150" s="12"/>
      <c r="T150" s="12"/>
      <c r="U150" s="12" t="s">
        <v>35</v>
      </c>
      <c r="V150" s="12"/>
      <c r="W150" s="12"/>
      <c r="X150" s="12" t="s">
        <v>29</v>
      </c>
      <c r="Y150" s="12"/>
      <c r="Z150" s="12"/>
      <c r="AA150" s="12" t="s">
        <v>36</v>
      </c>
    </row>
    <row r="151" spans="2:28" x14ac:dyDescent="0.25">
      <c r="B151">
        <v>8</v>
      </c>
      <c r="C151" s="22">
        <v>327554</v>
      </c>
      <c r="D151" s="22">
        <v>260472</v>
      </c>
      <c r="E151" s="22">
        <v>299470</v>
      </c>
      <c r="F151" s="22">
        <v>324941</v>
      </c>
      <c r="G151" s="22">
        <v>412919</v>
      </c>
      <c r="H151" s="22">
        <v>378866</v>
      </c>
      <c r="I151" s="22">
        <v>385250</v>
      </c>
      <c r="J151" s="22">
        <v>335350</v>
      </c>
      <c r="K151" s="22">
        <v>365380</v>
      </c>
      <c r="L151" s="22">
        <v>459393</v>
      </c>
      <c r="M151" s="22">
        <v>467059</v>
      </c>
      <c r="N151" s="22">
        <v>380608</v>
      </c>
      <c r="P151">
        <v>8</v>
      </c>
      <c r="Q151" s="1">
        <v>46399</v>
      </c>
      <c r="R151" s="1">
        <v>45765</v>
      </c>
      <c r="S151" s="1">
        <v>45601</v>
      </c>
      <c r="T151" s="1">
        <v>44830</v>
      </c>
      <c r="U151" s="1">
        <v>45186</v>
      </c>
      <c r="V151" s="1">
        <v>48026</v>
      </c>
      <c r="W151" s="1">
        <v>48242</v>
      </c>
      <c r="X151" s="1">
        <v>48006</v>
      </c>
      <c r="Y151" s="1">
        <v>46722</v>
      </c>
      <c r="Z151" s="1">
        <v>46690</v>
      </c>
      <c r="AA151" s="1">
        <v>44573</v>
      </c>
      <c r="AB151" s="1">
        <v>46704</v>
      </c>
    </row>
    <row r="152" spans="2:28" x14ac:dyDescent="0.25">
      <c r="B152">
        <v>16</v>
      </c>
      <c r="C152" s="22">
        <v>421367</v>
      </c>
      <c r="D152" s="22">
        <v>372387</v>
      </c>
      <c r="E152" s="22">
        <v>378552</v>
      </c>
      <c r="F152" s="22">
        <v>426109</v>
      </c>
      <c r="G152" s="22">
        <v>436106</v>
      </c>
      <c r="H152" s="22">
        <v>434981</v>
      </c>
      <c r="I152" s="22">
        <v>242224</v>
      </c>
      <c r="J152" s="22">
        <v>215477</v>
      </c>
      <c r="K152" s="22">
        <v>337318</v>
      </c>
      <c r="L152" s="22">
        <v>443316</v>
      </c>
      <c r="M152" s="22">
        <v>408356</v>
      </c>
      <c r="N152" s="22">
        <v>319378</v>
      </c>
      <c r="P152">
        <v>16</v>
      </c>
      <c r="Q152" s="1">
        <v>47113</v>
      </c>
      <c r="R152" s="1">
        <v>44048</v>
      </c>
      <c r="S152" s="1">
        <v>43652</v>
      </c>
      <c r="T152" s="1">
        <v>46950</v>
      </c>
      <c r="U152" s="1">
        <v>45943</v>
      </c>
      <c r="V152" s="1">
        <v>44789</v>
      </c>
      <c r="W152" s="1">
        <v>44486</v>
      </c>
      <c r="X152" s="1">
        <v>46820</v>
      </c>
      <c r="Y152" s="1">
        <v>45066</v>
      </c>
      <c r="Z152" s="1">
        <v>44492</v>
      </c>
      <c r="AA152" s="1">
        <v>45255</v>
      </c>
      <c r="AB152" s="1">
        <v>45481</v>
      </c>
    </row>
    <row r="153" spans="2:28" x14ac:dyDescent="0.25">
      <c r="B153">
        <v>32</v>
      </c>
      <c r="C153" s="22">
        <v>383890</v>
      </c>
      <c r="D153" s="22">
        <v>415683</v>
      </c>
      <c r="E153" s="22">
        <v>412033</v>
      </c>
      <c r="F153" s="22">
        <v>440705</v>
      </c>
      <c r="G153" s="22">
        <v>420712</v>
      </c>
      <c r="H153" s="22">
        <v>466804</v>
      </c>
      <c r="I153" s="22">
        <v>427069</v>
      </c>
      <c r="J153" s="22">
        <v>404124</v>
      </c>
      <c r="K153" s="22">
        <v>396506</v>
      </c>
      <c r="L153" s="22">
        <v>404251</v>
      </c>
      <c r="M153" s="22">
        <v>453242</v>
      </c>
      <c r="N153" s="22">
        <v>455306</v>
      </c>
      <c r="P153">
        <v>32</v>
      </c>
      <c r="Q153" s="1">
        <v>45344</v>
      </c>
      <c r="R153" s="1">
        <v>44484</v>
      </c>
      <c r="S153" s="1">
        <v>44338</v>
      </c>
      <c r="T153" s="1">
        <v>44637</v>
      </c>
      <c r="U153" s="1">
        <v>46407</v>
      </c>
      <c r="V153" s="1">
        <v>45497</v>
      </c>
      <c r="W153" s="1">
        <v>44273</v>
      </c>
      <c r="X153" s="1">
        <v>46704</v>
      </c>
      <c r="Y153" s="1">
        <v>47321</v>
      </c>
      <c r="Z153" s="1">
        <v>46193</v>
      </c>
      <c r="AA153" s="1">
        <v>45658</v>
      </c>
      <c r="AB153" s="1">
        <v>48157</v>
      </c>
    </row>
    <row r="154" spans="2:28" x14ac:dyDescent="0.25">
      <c r="M154" s="22"/>
    </row>
    <row r="155" spans="2:28" x14ac:dyDescent="0.25">
      <c r="B155" s="12" t="s">
        <v>1</v>
      </c>
    </row>
    <row r="156" spans="2:28" x14ac:dyDescent="0.25">
      <c r="B156" s="10">
        <v>8</v>
      </c>
      <c r="C156">
        <f>((C146-$M$136)/($M$135-$M$136))*100</f>
        <v>83.544293994315396</v>
      </c>
      <c r="E156">
        <f t="shared" ref="E156:N156" si="38">((E146-$M$136)/($M$135-$M$136))*100</f>
        <v>93.777308919483531</v>
      </c>
      <c r="F156">
        <f t="shared" si="38"/>
        <v>84.835081432955832</v>
      </c>
      <c r="G156">
        <f t="shared" si="38"/>
        <v>100.21020447720706</v>
      </c>
      <c r="H156">
        <f t="shared" si="38"/>
        <v>96.520670594000251</v>
      </c>
      <c r="I156">
        <f t="shared" si="38"/>
        <v>72.273225052200431</v>
      </c>
      <c r="J156">
        <f t="shared" si="38"/>
        <v>76.407906423755605</v>
      </c>
      <c r="K156">
        <f t="shared" si="38"/>
        <v>77.971767531718982</v>
      </c>
      <c r="L156">
        <f t="shared" si="38"/>
        <v>95.279447896709542</v>
      </c>
      <c r="M156">
        <f t="shared" si="38"/>
        <v>98.473334366419181</v>
      </c>
      <c r="N156">
        <f t="shared" si="38"/>
        <v>67.262276460934274</v>
      </c>
      <c r="Q156">
        <f>((Q138-$AB$136)/($AB$135-$AB$136))*100</f>
        <v>110.90445314835738</v>
      </c>
      <c r="R156">
        <f t="shared" ref="R156:AB156" si="39">((R138-$AB$136)/($AB$135-$AB$136))*100</f>
        <v>113.26667796270868</v>
      </c>
      <c r="S156">
        <f t="shared" si="39"/>
        <v>103.53986990361513</v>
      </c>
      <c r="T156">
        <f t="shared" si="39"/>
        <v>105.25678105980862</v>
      </c>
      <c r="U156">
        <f t="shared" si="39"/>
        <v>91.370761612734626</v>
      </c>
      <c r="V156">
        <f t="shared" si="39"/>
        <v>99.046225889874066</v>
      </c>
      <c r="W156">
        <f t="shared" si="39"/>
        <v>97.381128239080084</v>
      </c>
      <c r="X156">
        <f t="shared" si="39"/>
        <v>96.917161849820658</v>
      </c>
      <c r="Y156">
        <f t="shared" si="39"/>
        <v>95.652441286204862</v>
      </c>
      <c r="Z156">
        <f t="shared" si="39"/>
        <v>92.699071478431648</v>
      </c>
      <c r="AA156">
        <f t="shared" si="39"/>
        <v>94.639722771577681</v>
      </c>
      <c r="AB156">
        <f t="shared" si="39"/>
        <v>93.379712526634577</v>
      </c>
    </row>
    <row r="157" spans="2:28" x14ac:dyDescent="0.25">
      <c r="B157" s="10">
        <v>16</v>
      </c>
      <c r="C157">
        <f t="shared" ref="C157:N157" si="40">((C147-$M$136)/($M$135-$M$136))*100</f>
        <v>94.870071188674871</v>
      </c>
      <c r="D157">
        <f t="shared" si="40"/>
        <v>89.224600389752467</v>
      </c>
      <c r="E157">
        <f t="shared" si="40"/>
        <v>88.168310288724115</v>
      </c>
      <c r="F157">
        <f t="shared" si="40"/>
        <v>91.114373051685192</v>
      </c>
      <c r="G157">
        <f t="shared" si="40"/>
        <v>105.73714072959972</v>
      </c>
      <c r="H157">
        <f t="shared" si="40"/>
        <v>94.069787652636791</v>
      </c>
      <c r="I157">
        <f t="shared" si="40"/>
        <v>46.376582880773782</v>
      </c>
      <c r="J157">
        <f t="shared" si="40"/>
        <v>54.281925330103441</v>
      </c>
      <c r="K157">
        <f t="shared" si="40"/>
        <v>81.682343050404441</v>
      </c>
      <c r="L157">
        <f t="shared" si="40"/>
        <v>86.179641940041719</v>
      </c>
      <c r="M157">
        <f t="shared" si="40"/>
        <v>104.66799185133442</v>
      </c>
      <c r="N157">
        <f t="shared" si="40"/>
        <v>87.884248209762305</v>
      </c>
      <c r="Q157">
        <f t="shared" ref="Q157:AB157" si="41">((Q139-$AB$136)/($AB$135-$AB$136))*100</f>
        <v>103.78245131525836</v>
      </c>
      <c r="R157">
        <f t="shared" si="41"/>
        <v>107.27986292972665</v>
      </c>
      <c r="S157">
        <f t="shared" si="41"/>
        <v>95.963322318602039</v>
      </c>
      <c r="T157">
        <f t="shared" si="41"/>
        <v>101.42493681957976</v>
      </c>
      <c r="U157">
        <f t="shared" si="41"/>
        <v>95.358046369162082</v>
      </c>
      <c r="V157">
        <f t="shared" si="41"/>
        <v>100.61711716721436</v>
      </c>
      <c r="W157">
        <f t="shared" si="41"/>
        <v>95.176699100263718</v>
      </c>
      <c r="X157">
        <f t="shared" si="41"/>
        <v>100.3180119314989</v>
      </c>
      <c r="Y157">
        <f t="shared" si="41"/>
        <v>94.964734759992922</v>
      </c>
      <c r="Z157">
        <f t="shared" si="41"/>
        <v>102.26572870265393</v>
      </c>
      <c r="AA157">
        <f t="shared" si="41"/>
        <v>98.513959879860707</v>
      </c>
      <c r="AB157">
        <f t="shared" si="41"/>
        <v>103.81777870530351</v>
      </c>
    </row>
    <row r="158" spans="2:28" x14ac:dyDescent="0.25">
      <c r="B158" s="10">
        <v>32</v>
      </c>
      <c r="C158">
        <f t="shared" ref="C158:N158" si="42">((C148-$M$136)/($M$135-$M$136))*100</f>
        <v>100.91626824549071</v>
      </c>
      <c r="D158">
        <f t="shared" si="42"/>
        <v>80.247537306710115</v>
      </c>
      <c r="E158">
        <f t="shared" si="42"/>
        <v>91.853402048885414</v>
      </c>
      <c r="F158">
        <f t="shared" si="42"/>
        <v>96.6448162433243</v>
      </c>
      <c r="G158">
        <f t="shared" si="42"/>
        <v>97.381273485077131</v>
      </c>
      <c r="H158">
        <f t="shared" si="42"/>
        <v>90.97456307372704</v>
      </c>
      <c r="I158">
        <f t="shared" si="42"/>
        <v>72.044338817382638</v>
      </c>
      <c r="J158">
        <f t="shared" si="42"/>
        <v>94.632768299665628</v>
      </c>
      <c r="K158">
        <f t="shared" si="42"/>
        <v>79.180258796042907</v>
      </c>
      <c r="L158">
        <f t="shared" si="42"/>
        <v>70.188232772215756</v>
      </c>
      <c r="M158">
        <f t="shared" si="42"/>
        <v>37.116626698518438</v>
      </c>
      <c r="N158">
        <f t="shared" si="42"/>
        <v>66.036718092277653</v>
      </c>
      <c r="Q158">
        <f t="shared" ref="Q158:AB158" si="43">((Q140-$AB$136)/($AB$135-$AB$136))*100</f>
        <v>95.737227022313178</v>
      </c>
      <c r="R158">
        <f t="shared" si="43"/>
        <v>100.96568074899301</v>
      </c>
      <c r="S158">
        <f t="shared" si="43"/>
        <v>93.610518141596117</v>
      </c>
      <c r="T158">
        <f t="shared" si="43"/>
        <v>103.67175882645027</v>
      </c>
      <c r="U158">
        <f t="shared" si="43"/>
        <v>103.9802846995111</v>
      </c>
      <c r="V158">
        <f t="shared" si="43"/>
        <v>97.338735371025919</v>
      </c>
      <c r="W158">
        <f t="shared" si="43"/>
        <v>108.69060337219565</v>
      </c>
      <c r="X158">
        <f t="shared" si="43"/>
        <v>97.449427859834003</v>
      </c>
      <c r="Y158">
        <f t="shared" si="43"/>
        <v>103.1936614811728</v>
      </c>
      <c r="Z158">
        <f t="shared" si="43"/>
        <v>105.32037036188986</v>
      </c>
      <c r="AA158">
        <f t="shared" si="43"/>
        <v>99.941186437684124</v>
      </c>
      <c r="AB158">
        <f t="shared" si="43"/>
        <v>96.563887949369317</v>
      </c>
    </row>
    <row r="160" spans="2:28" x14ac:dyDescent="0.25">
      <c r="B160" s="10">
        <v>8</v>
      </c>
      <c r="C160">
        <f t="shared" ref="C160:N160" si="44">((C151-$M$136)/($M$135-$M$136))*100</f>
        <v>76.057913886960677</v>
      </c>
      <c r="D160">
        <f t="shared" si="44"/>
        <v>60.374413984972328</v>
      </c>
      <c r="E160">
        <f t="shared" si="44"/>
        <v>69.491988433822115</v>
      </c>
      <c r="F160">
        <f t="shared" si="44"/>
        <v>75.447005070230475</v>
      </c>
      <c r="G160">
        <f t="shared" si="44"/>
        <v>96.015905138462358</v>
      </c>
      <c r="H160">
        <f t="shared" si="44"/>
        <v>88.054451661189631</v>
      </c>
      <c r="I160">
        <f t="shared" si="44"/>
        <v>89.547005004475366</v>
      </c>
      <c r="J160">
        <f t="shared" si="44"/>
        <v>77.880587111311499</v>
      </c>
      <c r="K160">
        <f t="shared" si="44"/>
        <v>84.901479482688472</v>
      </c>
      <c r="L160">
        <f t="shared" si="44"/>
        <v>106.88133810773888</v>
      </c>
      <c r="M160">
        <f t="shared" si="44"/>
        <v>108.67361785862053</v>
      </c>
      <c r="N160">
        <f t="shared" si="44"/>
        <v>88.461724205676433</v>
      </c>
      <c r="P160" s="22"/>
      <c r="Q160">
        <f>((Q142-$AB$136)/($AB$135-$AB$136))*100</f>
        <v>104.28881057257196</v>
      </c>
      <c r="R160">
        <f t="shared" ref="R160:AA160" si="45">((R142-$AB$136)/($AB$135-$AB$136))*100</f>
        <v>116.16116878707332</v>
      </c>
      <c r="S160">
        <f t="shared" si="45"/>
        <v>105.89973955863006</v>
      </c>
      <c r="U160">
        <f t="shared" si="45"/>
        <v>101.72639721463158</v>
      </c>
      <c r="V160">
        <f t="shared" si="45"/>
        <v>107.74382931898604</v>
      </c>
      <c r="W160">
        <f t="shared" si="45"/>
        <v>101.50265707767905</v>
      </c>
      <c r="Y160">
        <f t="shared" si="45"/>
        <v>0.86434347643761211</v>
      </c>
      <c r="Z160">
        <f t="shared" si="45"/>
        <v>0.31559135106986386</v>
      </c>
      <c r="AA160">
        <f t="shared" si="45"/>
        <v>0.25200204898862261</v>
      </c>
    </row>
    <row r="161" spans="2:31" x14ac:dyDescent="0.25">
      <c r="B161" s="10">
        <v>16</v>
      </c>
      <c r="C161">
        <f t="shared" ref="C161:N161" si="46">((C152-$M$136)/($M$135-$M$136))*100</f>
        <v>97.991013322058535</v>
      </c>
      <c r="D161">
        <f t="shared" si="46"/>
        <v>86.539687702676432</v>
      </c>
      <c r="E161">
        <f t="shared" si="46"/>
        <v>87.981039732964106</v>
      </c>
      <c r="F161">
        <f t="shared" si="46"/>
        <v>99.099673715833731</v>
      </c>
      <c r="G161">
        <f t="shared" si="46"/>
        <v>101.43693182561249</v>
      </c>
      <c r="H161">
        <f t="shared" si="46"/>
        <v>101.17391138212932</v>
      </c>
      <c r="I161">
        <f t="shared" si="46"/>
        <v>56.108105493700698</v>
      </c>
      <c r="J161">
        <f t="shared" si="46"/>
        <v>49.854765225395006</v>
      </c>
      <c r="K161">
        <f t="shared" si="46"/>
        <v>78.340697540444694</v>
      </c>
      <c r="L161">
        <f t="shared" si="46"/>
        <v>103.12260062340228</v>
      </c>
      <c r="M161">
        <f t="shared" si="46"/>
        <v>94.9490942196947</v>
      </c>
      <c r="N161">
        <f t="shared" si="46"/>
        <v>74.146398201700009</v>
      </c>
      <c r="Q161">
        <f t="shared" ref="Q161:AA161" si="47">((Q143-$AB$136)/($AB$135-$AB$136))*100</f>
        <v>100.3627599588894</v>
      </c>
      <c r="R161">
        <f t="shared" si="47"/>
        <v>104.91999327471169</v>
      </c>
      <c r="S161">
        <f t="shared" si="47"/>
        <v>108.27374016966307</v>
      </c>
      <c r="U161">
        <f t="shared" si="47"/>
        <v>101.02927005107425</v>
      </c>
      <c r="V161">
        <f t="shared" si="47"/>
        <v>96.505008965960755</v>
      </c>
      <c r="W161">
        <f t="shared" si="47"/>
        <v>94.663274364941103</v>
      </c>
      <c r="Y161">
        <f t="shared" si="47"/>
        <v>-0.24258141164325356</v>
      </c>
      <c r="Z161">
        <f t="shared" si="47"/>
        <v>-0.5699485593948288</v>
      </c>
      <c r="AA161">
        <f t="shared" si="47"/>
        <v>-0.61940690545801647</v>
      </c>
    </row>
    <row r="162" spans="2:31" x14ac:dyDescent="0.25">
      <c r="B162" s="10">
        <v>32</v>
      </c>
      <c r="C162">
        <f t="shared" ref="C162:N162" si="48">((C153-$M$136)/($M$135-$M$136))*100</f>
        <v>89.229042512797946</v>
      </c>
      <c r="D162">
        <f t="shared" si="48"/>
        <v>96.66211714360675</v>
      </c>
      <c r="E162">
        <f t="shared" si="48"/>
        <v>95.808761926972522</v>
      </c>
      <c r="F162">
        <f t="shared" si="48"/>
        <v>102.51215939857161</v>
      </c>
      <c r="G162">
        <f t="shared" si="48"/>
        <v>97.837876974963891</v>
      </c>
      <c r="H162">
        <f t="shared" si="48"/>
        <v>108.61399989143101</v>
      </c>
      <c r="I162">
        <f t="shared" si="48"/>
        <v>99.324117827606031</v>
      </c>
      <c r="J162">
        <f t="shared" si="48"/>
        <v>93.95966976029851</v>
      </c>
      <c r="K162">
        <f t="shared" si="48"/>
        <v>92.178612215005472</v>
      </c>
      <c r="L162">
        <f t="shared" si="48"/>
        <v>93.989361845918381</v>
      </c>
      <c r="M162">
        <f t="shared" si="48"/>
        <v>105.44325922074786</v>
      </c>
      <c r="N162">
        <f t="shared" si="48"/>
        <v>105.9258140610583</v>
      </c>
    </row>
    <row r="163" spans="2:31" x14ac:dyDescent="0.25">
      <c r="Q163">
        <f t="shared" ref="Q163:AB163" si="49">((Q146-$AB$136)/($AB$135-$AB$136))*100</f>
        <v>105.19319175772739</v>
      </c>
      <c r="R163">
        <f t="shared" si="49"/>
        <v>99.566716103205707</v>
      </c>
      <c r="S163">
        <f t="shared" si="49"/>
        <v>98.240761396845016</v>
      </c>
      <c r="T163">
        <f t="shared" si="49"/>
        <v>95.739582181649524</v>
      </c>
      <c r="U163">
        <f t="shared" si="49"/>
        <v>89.816356450748714</v>
      </c>
      <c r="V163">
        <f t="shared" si="49"/>
        <v>90.996291278256194</v>
      </c>
      <c r="W163">
        <f t="shared" si="49"/>
        <v>91.316592947998743</v>
      </c>
      <c r="X163">
        <f t="shared" si="49"/>
        <v>99.347686284925871</v>
      </c>
      <c r="Y163">
        <f t="shared" si="49"/>
        <v>102.96285586621126</v>
      </c>
      <c r="Z163">
        <f t="shared" si="49"/>
        <v>101.03398036974693</v>
      </c>
      <c r="AA163">
        <f t="shared" si="49"/>
        <v>96.910096371811633</v>
      </c>
      <c r="AB163">
        <f t="shared" si="49"/>
        <v>93.330254180571387</v>
      </c>
    </row>
    <row r="164" spans="2:31" x14ac:dyDescent="0.25">
      <c r="Q164">
        <f t="shared" ref="Q164:AB164" si="50">((Q147-$AB$136)/($AB$135-$AB$136))*100</f>
        <v>85.727799842858545</v>
      </c>
      <c r="R164">
        <f t="shared" si="50"/>
        <v>87.873349998266349</v>
      </c>
      <c r="S164">
        <f t="shared" si="50"/>
        <v>88.174810393318154</v>
      </c>
      <c r="T164">
        <f t="shared" si="50"/>
        <v>100.22851587671788</v>
      </c>
      <c r="U164">
        <f t="shared" si="50"/>
        <v>96.523850240651498</v>
      </c>
      <c r="V164">
        <f t="shared" si="50"/>
        <v>101.83002422543062</v>
      </c>
      <c r="W164">
        <f t="shared" si="50"/>
        <v>93.846034075230335</v>
      </c>
      <c r="X164">
        <f t="shared" si="50"/>
        <v>100.90444660624811</v>
      </c>
      <c r="Y164">
        <f t="shared" si="50"/>
        <v>103.0099590529381</v>
      </c>
      <c r="Z164">
        <f t="shared" si="50"/>
        <v>91.455547348842941</v>
      </c>
      <c r="AA164">
        <f t="shared" si="50"/>
        <v>100.76549220540392</v>
      </c>
      <c r="AB164">
        <f t="shared" si="50"/>
        <v>102.54834782301501</v>
      </c>
    </row>
    <row r="165" spans="2:31" x14ac:dyDescent="0.25">
      <c r="D165" s="12" t="s">
        <v>2</v>
      </c>
      <c r="E165" s="12"/>
      <c r="F165" s="12"/>
      <c r="G165" s="12" t="s">
        <v>3</v>
      </c>
      <c r="H165" s="12"/>
      <c r="I165" s="12"/>
      <c r="J165" s="12" t="s">
        <v>4</v>
      </c>
      <c r="K165" s="12"/>
      <c r="L165" s="12"/>
      <c r="M165" s="12" t="s">
        <v>5</v>
      </c>
      <c r="N165" s="12"/>
      <c r="Q165">
        <f t="shared" ref="Q165:AB165" si="51">((Q148-$AB$136)/($AB$135-$AB$136))*100</f>
        <v>94.20401829435437</v>
      </c>
      <c r="R165">
        <f t="shared" si="51"/>
        <v>90.798457894003448</v>
      </c>
      <c r="S165">
        <f t="shared" si="51"/>
        <v>82.105564783564134</v>
      </c>
      <c r="T165">
        <f t="shared" si="51"/>
        <v>91.898317304075277</v>
      </c>
      <c r="U165">
        <f t="shared" si="51"/>
        <v>87.119699010636822</v>
      </c>
      <c r="V165">
        <f t="shared" si="51"/>
        <v>93.057055697555683</v>
      </c>
      <c r="W165">
        <f t="shared" si="51"/>
        <v>88.184231030663526</v>
      </c>
      <c r="X165">
        <f t="shared" si="51"/>
        <v>89.717439758622348</v>
      </c>
      <c r="Y165">
        <f t="shared" si="51"/>
        <v>91.749942265885721</v>
      </c>
      <c r="Z165">
        <f t="shared" si="51"/>
        <v>102.74382604793142</v>
      </c>
      <c r="AA165">
        <f t="shared" si="51"/>
        <v>106.87948584254845</v>
      </c>
      <c r="AB165">
        <f t="shared" si="51"/>
        <v>108.20779570824548</v>
      </c>
    </row>
    <row r="166" spans="2:31" x14ac:dyDescent="0.25">
      <c r="B166" s="12" t="s">
        <v>1</v>
      </c>
      <c r="C166" s="13" t="s">
        <v>8</v>
      </c>
      <c r="D166" s="13" t="s">
        <v>13</v>
      </c>
      <c r="F166" s="13" t="s">
        <v>8</v>
      </c>
      <c r="G166" s="13" t="s">
        <v>13</v>
      </c>
      <c r="I166" s="13" t="s">
        <v>8</v>
      </c>
      <c r="J166" s="13" t="s">
        <v>13</v>
      </c>
      <c r="L166" s="13" t="s">
        <v>8</v>
      </c>
      <c r="M166" s="13" t="s">
        <v>13</v>
      </c>
    </row>
    <row r="167" spans="2:31" x14ac:dyDescent="0.25">
      <c r="B167" s="10">
        <v>8</v>
      </c>
      <c r="C167" s="14">
        <f>AVERAGE(C156:E156)</f>
        <v>88.660801456899463</v>
      </c>
      <c r="D167" s="14">
        <f>STDEV(C156:E156)</f>
        <v>7.2358342455695395</v>
      </c>
      <c r="E167" s="14"/>
      <c r="F167" s="14">
        <f>AVERAGE(F156:H156)</f>
        <v>93.855318834721047</v>
      </c>
      <c r="G167" s="14">
        <f>STDEV(F156:H156)</f>
        <v>8.0266230232262572</v>
      </c>
      <c r="H167" s="14"/>
      <c r="I167" s="14">
        <f>AVERAGE(I156:K156)</f>
        <v>75.550966335891658</v>
      </c>
      <c r="J167" s="14">
        <f>STDEV(I156:K156)</f>
        <v>2.94433461640496</v>
      </c>
      <c r="K167" s="14"/>
      <c r="L167" s="14">
        <f>AVERAGE(L156:N156)</f>
        <v>87.005019574687665</v>
      </c>
      <c r="M167" s="14">
        <f>STDEV(L156:N156)</f>
        <v>17.172133150458922</v>
      </c>
      <c r="Q167">
        <f t="shared" ref="Q167:AB167" si="52">((Q151-$AB$136)/($AB$135-$AB$136))*100</f>
        <v>98.245471715517695</v>
      </c>
      <c r="R167">
        <f t="shared" si="52"/>
        <v>96.752300696276691</v>
      </c>
      <c r="S167">
        <f t="shared" si="52"/>
        <v>96.366054565116571</v>
      </c>
      <c r="T167">
        <f t="shared" si="52"/>
        <v>94.550226716796686</v>
      </c>
      <c r="U167">
        <f t="shared" si="52"/>
        <v>95.388663440534529</v>
      </c>
      <c r="V167">
        <f t="shared" si="52"/>
        <v>102.07731595574656</v>
      </c>
      <c r="W167">
        <f t="shared" si="52"/>
        <v>102.58603037239649</v>
      </c>
      <c r="X167">
        <f t="shared" si="52"/>
        <v>102.03021276901971</v>
      </c>
      <c r="Y167">
        <f t="shared" si="52"/>
        <v>99.006188181156247</v>
      </c>
      <c r="Z167">
        <f t="shared" si="52"/>
        <v>98.930823082393289</v>
      </c>
      <c r="AA167">
        <f t="shared" si="52"/>
        <v>93.944950767356715</v>
      </c>
      <c r="AB167">
        <f t="shared" si="52"/>
        <v>98.963795313102082</v>
      </c>
    </row>
    <row r="168" spans="2:31" x14ac:dyDescent="0.25">
      <c r="B168" s="10">
        <v>16</v>
      </c>
      <c r="C168" s="14">
        <f>AVERAGE(C157:E157)</f>
        <v>90.75432728905048</v>
      </c>
      <c r="D168" s="14">
        <f>STDEV(C157:E157)</f>
        <v>3.6032552060399685</v>
      </c>
      <c r="E168" s="14"/>
      <c r="F168" s="14">
        <f>AVERAGE(F157:H157)</f>
        <v>96.973767144640576</v>
      </c>
      <c r="G168" s="14">
        <f>STDEV(F157:H157)</f>
        <v>7.7318274882494178</v>
      </c>
      <c r="H168" s="14"/>
      <c r="I168" s="14">
        <f>AVERAGE(I157:K157)</f>
        <v>60.780283753760557</v>
      </c>
      <c r="J168" s="14">
        <f>STDEV(I157:K157)</f>
        <v>18.528239850039899</v>
      </c>
      <c r="K168" s="14"/>
      <c r="L168" s="14">
        <f>AVERAGE(L157:N157)</f>
        <v>92.91062733371281</v>
      </c>
      <c r="M168" s="14">
        <f>STDEV(L157:N157)</f>
        <v>10.217785275384452</v>
      </c>
      <c r="Q168">
        <f t="shared" ref="Q168:AB168" si="53">((Q152-$AB$136)/($AB$135-$AB$136))*100</f>
        <v>99.927055481666073</v>
      </c>
      <c r="R168">
        <f t="shared" si="53"/>
        <v>92.70849211577702</v>
      </c>
      <c r="S168">
        <f t="shared" si="53"/>
        <v>91.77584901858549</v>
      </c>
      <c r="T168">
        <f t="shared" si="53"/>
        <v>99.543164509842285</v>
      </c>
      <c r="U168">
        <f t="shared" si="53"/>
        <v>97.17151905814562</v>
      </c>
      <c r="V168">
        <f t="shared" si="53"/>
        <v>94.453665184006638</v>
      </c>
      <c r="W168">
        <f t="shared" si="53"/>
        <v>93.74005190509493</v>
      </c>
      <c r="X168">
        <f t="shared" si="53"/>
        <v>99.236993796117787</v>
      </c>
      <c r="Y168">
        <f t="shared" si="53"/>
        <v>95.106044320173453</v>
      </c>
      <c r="Z168">
        <f t="shared" si="53"/>
        <v>93.754182861112994</v>
      </c>
      <c r="AA168">
        <f t="shared" si="53"/>
        <v>95.55116943474215</v>
      </c>
      <c r="AB168">
        <f t="shared" si="53"/>
        <v>96.083435444755494</v>
      </c>
    </row>
    <row r="169" spans="2:31" x14ac:dyDescent="0.25">
      <c r="B169" s="10">
        <v>32</v>
      </c>
      <c r="C169" s="14">
        <f>AVERAGE(C158:E158)</f>
        <v>91.005735867028747</v>
      </c>
      <c r="D169" s="14">
        <f>STDEV(C158:E158)</f>
        <v>10.360406030741467</v>
      </c>
      <c r="E169" s="14"/>
      <c r="F169" s="14">
        <f>AVERAGE(F158:H158)</f>
        <v>95.00021760070949</v>
      </c>
      <c r="G169" s="14">
        <f>STDEV(F158:H158)</f>
        <v>3.5057114962862057</v>
      </c>
      <c r="H169" s="14"/>
      <c r="I169" s="14">
        <f>AVERAGE(I158:K158)</f>
        <v>81.95245530436371</v>
      </c>
      <c r="J169" s="14">
        <f>STDEV(I158:K158)</f>
        <v>11.546561900824871</v>
      </c>
      <c r="K169" s="14"/>
      <c r="L169" s="14">
        <f>AVERAGE(L158:N158)</f>
        <v>57.780525854337277</v>
      </c>
      <c r="M169" s="14">
        <f>STDEV(L158:N158)</f>
        <v>18.015446560544177</v>
      </c>
      <c r="Q169">
        <f t="shared" ref="Q169:AB169" si="54">((Q153-$AB$136)/($AB$135-$AB$136))*100</f>
        <v>95.7607786156766</v>
      </c>
      <c r="R169">
        <f t="shared" si="54"/>
        <v>93.735341586422251</v>
      </c>
      <c r="S169">
        <f t="shared" si="54"/>
        <v>93.391488323316281</v>
      </c>
      <c r="T169">
        <f t="shared" si="54"/>
        <v>94.095680964882618</v>
      </c>
      <c r="U169">
        <f t="shared" si="54"/>
        <v>98.264312990208438</v>
      </c>
      <c r="V169">
        <f t="shared" si="54"/>
        <v>96.121117994136966</v>
      </c>
      <c r="W169">
        <f t="shared" si="54"/>
        <v>93.238402966454032</v>
      </c>
      <c r="X169">
        <f t="shared" si="54"/>
        <v>98.963795313102082</v>
      </c>
      <c r="Y169">
        <f t="shared" si="54"/>
        <v>100.41692862362525</v>
      </c>
      <c r="Z169">
        <f t="shared" si="54"/>
        <v>97.76030889223118</v>
      </c>
      <c r="AA169">
        <f t="shared" si="54"/>
        <v>96.500298647288076</v>
      </c>
      <c r="AB169">
        <f t="shared" si="54"/>
        <v>102.38584182880741</v>
      </c>
    </row>
    <row r="171" spans="2:31" x14ac:dyDescent="0.25">
      <c r="D171" s="12" t="s">
        <v>21</v>
      </c>
      <c r="E171" s="12"/>
      <c r="F171" s="12"/>
      <c r="G171" s="12" t="s">
        <v>23</v>
      </c>
      <c r="H171" s="12"/>
      <c r="I171" s="12"/>
      <c r="J171" s="12" t="s">
        <v>29</v>
      </c>
      <c r="K171" s="12"/>
      <c r="L171" s="12"/>
      <c r="M171" s="12" t="s">
        <v>30</v>
      </c>
      <c r="R171" s="12" t="s">
        <v>2</v>
      </c>
      <c r="S171" s="12"/>
      <c r="T171" s="12"/>
      <c r="U171" s="12" t="s">
        <v>3</v>
      </c>
      <c r="V171" s="12"/>
      <c r="W171" s="12"/>
      <c r="X171" s="12" t="s">
        <v>4</v>
      </c>
      <c r="Y171" s="12"/>
      <c r="Z171" s="12"/>
      <c r="AA171" s="12" t="s">
        <v>5</v>
      </c>
      <c r="AB171" s="12"/>
      <c r="AC171" s="12" t="s">
        <v>40</v>
      </c>
      <c r="AD171" s="13" t="s">
        <v>8</v>
      </c>
      <c r="AE171" s="12" t="s">
        <v>41</v>
      </c>
    </row>
    <row r="172" spans="2:31" x14ac:dyDescent="0.25">
      <c r="B172" s="12" t="s">
        <v>1</v>
      </c>
      <c r="C172" s="13" t="s">
        <v>8</v>
      </c>
      <c r="D172" s="13" t="s">
        <v>13</v>
      </c>
      <c r="F172" s="13" t="s">
        <v>8</v>
      </c>
      <c r="G172" s="13" t="s">
        <v>13</v>
      </c>
      <c r="I172" s="13" t="s">
        <v>8</v>
      </c>
      <c r="J172" s="13" t="s">
        <v>13</v>
      </c>
      <c r="L172" s="13" t="s">
        <v>8</v>
      </c>
      <c r="M172" s="13" t="s">
        <v>13</v>
      </c>
      <c r="P172" s="12" t="s">
        <v>1</v>
      </c>
      <c r="Q172" s="13" t="s">
        <v>8</v>
      </c>
      <c r="R172" s="13" t="s">
        <v>13</v>
      </c>
      <c r="T172" s="13" t="s">
        <v>8</v>
      </c>
      <c r="U172" s="13" t="s">
        <v>13</v>
      </c>
      <c r="W172" s="13" t="s">
        <v>8</v>
      </c>
      <c r="X172" s="13" t="s">
        <v>13</v>
      </c>
      <c r="Z172" s="13" t="s">
        <v>8</v>
      </c>
      <c r="AA172" s="13" t="s">
        <v>13</v>
      </c>
      <c r="AC172" s="13" t="s">
        <v>6</v>
      </c>
      <c r="AD172">
        <f>AVERAGE(Q156:AB158)</f>
        <v>100.00000000000003</v>
      </c>
      <c r="AE172">
        <f>STDEV(Q156:AB158)</f>
        <v>5.2873313608692465</v>
      </c>
    </row>
    <row r="173" spans="2:31" x14ac:dyDescent="0.25">
      <c r="B173" s="10">
        <v>8</v>
      </c>
      <c r="C173" s="14">
        <f>AVERAGE(C160:E160)</f>
        <v>68.641438768585047</v>
      </c>
      <c r="D173" s="14">
        <f>STDEV(C160:E160)</f>
        <v>7.8762693163510669</v>
      </c>
      <c r="E173" s="14"/>
      <c r="F173" s="14">
        <f>AVERAGE(F160:H160)</f>
        <v>86.505787289960836</v>
      </c>
      <c r="G173" s="14">
        <f>STDEV(F160:H160)</f>
        <v>10.37153236051754</v>
      </c>
      <c r="H173" s="14"/>
      <c r="I173" s="14">
        <f>AVERAGE(I160:K160)</f>
        <v>84.109690532825113</v>
      </c>
      <c r="J173" s="14">
        <f>STDEV(I160:K160)</f>
        <v>5.8733741512292408</v>
      </c>
      <c r="K173" s="14"/>
      <c r="L173" s="14">
        <f>AVERAGE(L160:N160)</f>
        <v>101.33889339067862</v>
      </c>
      <c r="M173" s="14">
        <f>STDEV(L160:N160)</f>
        <v>11.187903348739317</v>
      </c>
      <c r="P173" s="10">
        <v>8</v>
      </c>
      <c r="Q173" s="14">
        <f>AVERAGE(Q163:S163)</f>
        <v>101.00022308592604</v>
      </c>
      <c r="R173" s="14">
        <f>STDEV(Q163:S163)</f>
        <v>3.6912435144353068</v>
      </c>
      <c r="S173" s="14"/>
      <c r="T173" s="14">
        <f>AVERAGE(T163:V163)</f>
        <v>92.184076636884811</v>
      </c>
      <c r="U173" s="14">
        <f>STDEV(T163:V163)</f>
        <v>3.1351676683122935</v>
      </c>
      <c r="V173" s="14"/>
      <c r="W173" s="14">
        <f>AVERAGE(W163:Y163)</f>
        <v>97.875711699711971</v>
      </c>
      <c r="X173" s="14">
        <f>STDEV(W163:Y163)</f>
        <v>5.9610311083460825</v>
      </c>
      <c r="Y173" s="14"/>
      <c r="Z173" s="14">
        <f>AVERAGE(Z163:AB163)</f>
        <v>97.091443640709983</v>
      </c>
      <c r="AA173" s="14">
        <f>STDEV(Z163:AB163)</f>
        <v>3.8550634785175641</v>
      </c>
      <c r="AC173" s="13" t="s">
        <v>28</v>
      </c>
      <c r="AD173">
        <f>AVERAGE(U160:W161)</f>
        <v>100.52840616554546</v>
      </c>
      <c r="AE173">
        <f>STDEV(U160:W161)</f>
        <v>4.5887915483840311</v>
      </c>
    </row>
    <row r="174" spans="2:31" x14ac:dyDescent="0.25">
      <c r="B174" s="10">
        <v>16</v>
      </c>
      <c r="C174" s="14">
        <f>AVERAGE(C161:E161)</f>
        <v>90.837246919233039</v>
      </c>
      <c r="D174" s="14">
        <f>STDEV(C161:E161)</f>
        <v>6.2371190647966541</v>
      </c>
      <c r="E174" s="14"/>
      <c r="F174" s="14">
        <f>AVERAGE(F161:H161)</f>
        <v>100.57017230785851</v>
      </c>
      <c r="G174" s="14">
        <f>STDEV(F161:H161)</f>
        <v>1.2802615046476524</v>
      </c>
      <c r="H174" s="14"/>
      <c r="I174" s="14">
        <f>AVERAGE(I161:K161)</f>
        <v>61.434522753180126</v>
      </c>
      <c r="J174" s="14">
        <f>STDEV(I161:K161)</f>
        <v>14.971310082319437</v>
      </c>
      <c r="K174" s="14"/>
      <c r="L174" s="14">
        <f>AVERAGE(L161:N161)</f>
        <v>90.739364348265667</v>
      </c>
      <c r="M174" s="14">
        <f>STDEV(L161:N161)</f>
        <v>14.939760569991241</v>
      </c>
      <c r="P174" s="10">
        <v>16</v>
      </c>
      <c r="Q174" s="14">
        <f>AVERAGE(Q164:S164)</f>
        <v>87.258653411481006</v>
      </c>
      <c r="R174" s="14">
        <f>STDEV(Q164:S164)</f>
        <v>1.334299096480738</v>
      </c>
      <c r="S174" s="14"/>
      <c r="T174" s="14">
        <f>AVERAGE(T164:V164)</f>
        <v>99.527463447599999</v>
      </c>
      <c r="U174" s="14">
        <f>STDEV(T164:V164)</f>
        <v>2.7216679574234885</v>
      </c>
      <c r="V174" s="14"/>
      <c r="W174" s="14">
        <f>AVERAGE(W164:Y164)</f>
        <v>99.253479911472184</v>
      </c>
      <c r="X174" s="14">
        <f>STDEV(W164:Y164)</f>
        <v>4.7998592187384608</v>
      </c>
      <c r="Y174" s="14"/>
      <c r="Z174" s="14">
        <f>AVERAGE(Z164:AB164)</f>
        <v>98.256462459087288</v>
      </c>
      <c r="AA174" s="14">
        <f>STDEV(Z164:AB164)</f>
        <v>5.9568429802097569</v>
      </c>
      <c r="AC174" s="13" t="s">
        <v>15</v>
      </c>
      <c r="AD174">
        <f>AVERAGE(Q160:S161)</f>
        <v>106.65103538692324</v>
      </c>
      <c r="AE174">
        <f>STDEV(Q160:S161)</f>
        <v>5.3246459835145581</v>
      </c>
    </row>
    <row r="175" spans="2:31" x14ac:dyDescent="0.25">
      <c r="B175" s="10">
        <v>32</v>
      </c>
      <c r="C175" s="14">
        <f>AVERAGE(C162:E162)</f>
        <v>93.89997386112573</v>
      </c>
      <c r="D175" s="14">
        <f>STDEV(C162:E162)</f>
        <v>4.0675857123154371</v>
      </c>
      <c r="E175" s="14"/>
      <c r="F175" s="14">
        <f>AVERAGE(F162:H162)</f>
        <v>102.98801208832215</v>
      </c>
      <c r="G175" s="14">
        <f>STDEV(F162:H162)</f>
        <v>5.4037980268010637</v>
      </c>
      <c r="H175" s="14"/>
      <c r="I175" s="14">
        <f>AVERAGE(I162:K162)</f>
        <v>95.154133267636666</v>
      </c>
      <c r="J175" s="14">
        <f>STDEV(I162:K162)</f>
        <v>3.7194918897207527</v>
      </c>
      <c r="K175" s="14"/>
      <c r="L175" s="14">
        <f>AVERAGE(L162:N162)</f>
        <v>101.78614504257484</v>
      </c>
      <c r="M175" s="14">
        <f>STDEV(L162:N162)</f>
        <v>6.756521734977639</v>
      </c>
      <c r="P175" s="10">
        <v>32</v>
      </c>
      <c r="Q175" s="14">
        <f>AVERAGE(Q165:S165)</f>
        <v>89.036013657307322</v>
      </c>
      <c r="R175" s="14">
        <f>STDEV(Q165:S165)</f>
        <v>6.2388141183870589</v>
      </c>
      <c r="S175" s="14"/>
      <c r="T175" s="14">
        <f>AVERAGE(T165:V165)</f>
        <v>90.691690670755932</v>
      </c>
      <c r="U175" s="14">
        <f>STDEV(T165:V165)</f>
        <v>3.1472228998121055</v>
      </c>
      <c r="V175" s="14"/>
      <c r="W175" s="14">
        <f>AVERAGE(W165:Y165)</f>
        <v>89.883871018390536</v>
      </c>
      <c r="X175" s="14">
        <f>STDEV(W165:Y165)</f>
        <v>1.7886723222598564</v>
      </c>
      <c r="Y175" s="14"/>
      <c r="Z175" s="14">
        <f>AVERAGE(Z165:AB165)</f>
        <v>105.94370253290845</v>
      </c>
      <c r="AA175" s="14">
        <f>STDEV(Z165:AB165)</f>
        <v>2.8496506652849107</v>
      </c>
    </row>
    <row r="177" spans="2:27" x14ac:dyDescent="0.25">
      <c r="B177" s="13"/>
      <c r="C177" s="14"/>
      <c r="D177" s="14"/>
      <c r="R177" s="12" t="s">
        <v>21</v>
      </c>
      <c r="S177" s="12"/>
      <c r="T177" s="12"/>
      <c r="U177" s="12" t="s">
        <v>23</v>
      </c>
      <c r="V177" s="12"/>
      <c r="W177" s="12"/>
      <c r="X177" s="12" t="s">
        <v>29</v>
      </c>
      <c r="Y177" s="12"/>
      <c r="Z177" s="12"/>
      <c r="AA177" s="12" t="s">
        <v>30</v>
      </c>
    </row>
    <row r="178" spans="2:27" x14ac:dyDescent="0.25">
      <c r="B178" s="13"/>
      <c r="C178" s="14"/>
      <c r="D178" s="14"/>
      <c r="P178" s="12" t="s">
        <v>1</v>
      </c>
      <c r="Q178" s="13" t="s">
        <v>8</v>
      </c>
      <c r="R178" s="13" t="s">
        <v>13</v>
      </c>
      <c r="T178" s="13" t="s">
        <v>8</v>
      </c>
      <c r="U178" s="13" t="s">
        <v>13</v>
      </c>
      <c r="W178" s="13" t="s">
        <v>8</v>
      </c>
      <c r="X178" s="13" t="s">
        <v>13</v>
      </c>
      <c r="Z178" s="13" t="s">
        <v>8</v>
      </c>
      <c r="AA178" s="13" t="s">
        <v>13</v>
      </c>
    </row>
    <row r="179" spans="2:27" x14ac:dyDescent="0.25">
      <c r="B179" s="13"/>
      <c r="C179" s="14"/>
      <c r="D179" s="14"/>
      <c r="P179" s="10">
        <v>8</v>
      </c>
      <c r="Q179" s="14">
        <f>AVERAGE(Q167:S167)</f>
        <v>97.121275658970319</v>
      </c>
      <c r="R179" s="14">
        <f>STDEV(Q167:S167)</f>
        <v>0.99255181155773609</v>
      </c>
      <c r="S179" s="14"/>
      <c r="T179" s="14">
        <f>AVERAGE(T167:V167)</f>
        <v>97.338735371025919</v>
      </c>
      <c r="U179" s="14">
        <f>STDEV(T167:V167)</f>
        <v>4.1250883024908154</v>
      </c>
      <c r="V179" s="14"/>
      <c r="W179" s="14">
        <f>AVERAGE(W167:Y167)</f>
        <v>101.20747710752414</v>
      </c>
      <c r="X179" s="14">
        <f>STDEV(W167:Y167)</f>
        <v>1.926522256572279</v>
      </c>
      <c r="Y179" s="14"/>
      <c r="Z179" s="14">
        <f>AVERAGE(Z167:AB167)</f>
        <v>97.279856387617357</v>
      </c>
      <c r="AA179" s="14">
        <f>STDEV(Z167:AB167)</f>
        <v>2.888160039546634</v>
      </c>
    </row>
    <row r="180" spans="2:27" x14ac:dyDescent="0.25">
      <c r="P180" s="10">
        <v>16</v>
      </c>
      <c r="Q180" s="14">
        <f>AVERAGE(Q168:S168)</f>
        <v>94.803798872009523</v>
      </c>
      <c r="R180" s="14">
        <f>STDEV(Q168:S168)</f>
        <v>4.4613086088026757</v>
      </c>
      <c r="S180" s="14"/>
      <c r="T180" s="14">
        <f>AVERAGE(T168:V168)</f>
        <v>97.056116250664843</v>
      </c>
      <c r="U180" s="14">
        <f>STDEV(T168:V168)</f>
        <v>2.5467114486924518</v>
      </c>
      <c r="V180" s="14"/>
      <c r="W180" s="14">
        <f>AVERAGE(W168:Y168)</f>
        <v>96.02769667379539</v>
      </c>
      <c r="X180" s="14">
        <f>STDEV(W168:Y168)</f>
        <v>2.86202285700571</v>
      </c>
      <c r="Y180" s="14"/>
      <c r="Z180" s="14">
        <f>AVERAGE(Z168:AB168)</f>
        <v>95.129595913536875</v>
      </c>
      <c r="AA180" s="14">
        <f>STDEV(Z168:AB168)</f>
        <v>1.2205111941057212</v>
      </c>
    </row>
    <row r="181" spans="2:27" x14ac:dyDescent="0.25">
      <c r="P181" s="10">
        <v>32</v>
      </c>
      <c r="Q181" s="14">
        <f>AVERAGE(Q169:S169)</f>
        <v>94.295869508471696</v>
      </c>
      <c r="R181" s="14">
        <f>STDEV(Q169:S169)</f>
        <v>1.2802452053868527</v>
      </c>
      <c r="S181" s="14"/>
      <c r="T181" s="14">
        <f>AVERAGE(T169:V169)</f>
        <v>96.160370649742674</v>
      </c>
      <c r="U181" s="14">
        <f>STDEV(T169:V169)</f>
        <v>2.0845932022512423</v>
      </c>
      <c r="V181" s="14"/>
      <c r="W181" s="14">
        <f>AVERAGE(W169:Y169)</f>
        <v>97.539708967727123</v>
      </c>
      <c r="X181" s="14">
        <f>STDEV(W169:Y169)</f>
        <v>3.7952370271142404</v>
      </c>
      <c r="Y181" s="14"/>
      <c r="Z181" s="14">
        <f>AVERAGE(Z169:AB169)</f>
        <v>98.882149789442224</v>
      </c>
      <c r="AA181" s="14">
        <f>STDEV(Z169:AB169)</f>
        <v>3.0989998200021978</v>
      </c>
    </row>
  </sheetData>
  <conditionalFormatting sqref="C140:G140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138:M140 C142:M143 D141:F141 H141:J141 L141:M141 C147:M147 C146:N146 C151:N153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5:N8 H9:N9 C10:G10">
    <cfRule type="colorScale" priority="2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69:N69 C59:N59 C65:N67 C61:N63">
    <cfRule type="colorScale" priority="3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F108:N108 C103:N103 C105:N107 C109:E109">
    <cfRule type="colorScale" priority="2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H140:M140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142:M142 G143:I143 P160 C138:M138 C142:E142 C146:N148 M154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P5:AA9">
    <cfRule type="colorScale" priority="2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70:S70"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40:U140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59:AB59 Q65:AB68 Q61:AB63">
    <cfRule type="colorScale" priority="3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59:AB59 Q65:AB70 Q61:AB63">
    <cfRule type="colorScale" priority="4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65:AB70 Q61:AB63 Q59:AB59">
    <cfRule type="colorScale" priority="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03:AB103 Q105:AB107 Q109:AB109">
    <cfRule type="colorScale" priority="4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38:AB140 Q142:AB144 Q141 AA141:AB141 Q146:AB149 Q145 AB145 Q151:AB153 Q150 AB150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51:AB153 Z149:AA149 Q146:AB148 Q138:AB139 AA140:AB140 U142:W143 Q142:S143">
    <cfRule type="colorScale" priority="7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R141:T141 V141:X141 Z14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T153:Y153 K143:M143 G142:I142 C143:E143 C139:M139 C151:N153 AA149">
    <cfRule type="colorScale" priority="7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V140:Z140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140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Y142:AA142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Y143:AA143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Z142:AA142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rism7.Document" shapeId="1031" r:id="rId4">
          <objectPr defaultSize="0" autoPict="0" r:id="rId5">
            <anchor moveWithCells="1">
              <from>
                <xdr:col>29</xdr:col>
                <xdr:colOff>180975</xdr:colOff>
                <xdr:row>57</xdr:row>
                <xdr:rowOff>47625</xdr:rowOff>
              </from>
              <to>
                <xdr:col>40</xdr:col>
                <xdr:colOff>133350</xdr:colOff>
                <xdr:row>92</xdr:row>
                <xdr:rowOff>9525</xdr:rowOff>
              </to>
            </anchor>
          </objectPr>
        </oleObject>
      </mc:Choice>
      <mc:Fallback>
        <oleObject progId="Prism7.Document" shapeId="1031" r:id="rId4"/>
      </mc:Fallback>
    </mc:AlternateContent>
    <mc:AlternateContent xmlns:mc="http://schemas.openxmlformats.org/markup-compatibility/2006">
      <mc:Choice Requires="x14">
        <oleObject progId="Prism7.Document" shapeId="1032" r:id="rId6">
          <objectPr defaultSize="0" autoPict="0" r:id="rId7">
            <anchor moveWithCells="1">
              <from>
                <xdr:col>29</xdr:col>
                <xdr:colOff>161925</xdr:colOff>
                <xdr:row>96</xdr:row>
                <xdr:rowOff>95250</xdr:rowOff>
              </from>
              <to>
                <xdr:col>39</xdr:col>
                <xdr:colOff>171450</xdr:colOff>
                <xdr:row>128</xdr:row>
                <xdr:rowOff>76200</xdr:rowOff>
              </to>
            </anchor>
          </objectPr>
        </oleObject>
      </mc:Choice>
      <mc:Fallback>
        <oleObject progId="Prism7.Document" shapeId="1032" r:id="rId6"/>
      </mc:Fallback>
    </mc:AlternateContent>
    <mc:AlternateContent xmlns:mc="http://schemas.openxmlformats.org/markup-compatibility/2006">
      <mc:Choice Requires="x14">
        <oleObject progId="Prism7.Document" shapeId="1035" r:id="rId8">
          <objectPr defaultSize="0" autoPict="0" r:id="rId9">
            <anchor moveWithCells="1">
              <from>
                <xdr:col>28</xdr:col>
                <xdr:colOff>533400</xdr:colOff>
                <xdr:row>133</xdr:row>
                <xdr:rowOff>142875</xdr:rowOff>
              </from>
              <to>
                <xdr:col>39</xdr:col>
                <xdr:colOff>485775</xdr:colOff>
                <xdr:row>168</xdr:row>
                <xdr:rowOff>104775</xdr:rowOff>
              </to>
            </anchor>
          </objectPr>
        </oleObject>
      </mc:Choice>
      <mc:Fallback>
        <oleObject progId="Prism7.Document" shapeId="1035" r:id="rId8"/>
      </mc:Fallback>
    </mc:AlternateContent>
    <mc:AlternateContent xmlns:mc="http://schemas.openxmlformats.org/markup-compatibility/2006">
      <mc:Choice Requires="x14">
        <oleObject progId="Prism7.Document" shapeId="1030" r:id="rId10">
          <objectPr defaultSize="0" r:id="rId11">
            <anchor moveWithCells="1">
              <from>
                <xdr:col>2</xdr:col>
                <xdr:colOff>466725</xdr:colOff>
                <xdr:row>28</xdr:row>
                <xdr:rowOff>95250</xdr:rowOff>
              </from>
              <to>
                <xdr:col>16</xdr:col>
                <xdr:colOff>47625</xdr:colOff>
                <xdr:row>47</xdr:row>
                <xdr:rowOff>9525</xdr:rowOff>
              </to>
            </anchor>
          </objectPr>
        </oleObject>
      </mc:Choice>
      <mc:Fallback>
        <oleObject progId="Prism7.Document" shapeId="1030" r:id="rId10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DECB5-E2E8-4616-87E0-6E19226FBE78}">
  <dimension ref="B1:AU61"/>
  <sheetViews>
    <sheetView topLeftCell="A13" zoomScale="85" zoomScaleNormal="85" workbookViewId="0">
      <selection activeCell="Q43" sqref="Q43"/>
    </sheetView>
  </sheetViews>
  <sheetFormatPr defaultRowHeight="15" x14ac:dyDescent="0.25"/>
  <cols>
    <col min="16" max="16" width="9.5703125" bestFit="1" customWidth="1"/>
  </cols>
  <sheetData>
    <row r="1" spans="2:47" x14ac:dyDescent="0.25">
      <c r="B1" s="11" t="s">
        <v>45</v>
      </c>
    </row>
    <row r="2" spans="2:47" x14ac:dyDescent="0.25">
      <c r="B2" s="11"/>
      <c r="P2">
        <v>91.909302983639193</v>
      </c>
      <c r="Q2">
        <v>103.00159173200301</v>
      </c>
      <c r="R2">
        <v>106.66467527048948</v>
      </c>
    </row>
    <row r="3" spans="2:47" x14ac:dyDescent="0.25">
      <c r="B3" s="11" t="s">
        <v>18</v>
      </c>
      <c r="D3" s="45" t="s">
        <v>50</v>
      </c>
    </row>
    <row r="4" spans="2:47" x14ac:dyDescent="0.25"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47" x14ac:dyDescent="0.25">
      <c r="B5" s="22" t="s">
        <v>27</v>
      </c>
      <c r="C5" s="22" t="s">
        <v>0</v>
      </c>
      <c r="D5" s="22" t="s">
        <v>2</v>
      </c>
      <c r="E5" s="22" t="s">
        <v>0</v>
      </c>
      <c r="F5" s="22" t="s">
        <v>0</v>
      </c>
      <c r="G5" s="22" t="s">
        <v>3</v>
      </c>
      <c r="H5" s="22" t="s">
        <v>0</v>
      </c>
      <c r="I5" s="22" t="s">
        <v>0</v>
      </c>
      <c r="J5" s="22" t="s">
        <v>47</v>
      </c>
      <c r="K5" s="22" t="s">
        <v>0</v>
      </c>
      <c r="L5" s="22" t="s">
        <v>46</v>
      </c>
      <c r="M5" s="22" t="s">
        <v>0</v>
      </c>
      <c r="N5" s="28"/>
      <c r="P5" s="34">
        <f>((C6-$C$16)/($F$15-$C$16))*100</f>
        <v>87.121337693412173</v>
      </c>
      <c r="Q5" s="46">
        <f t="shared" ref="P5:Y6" si="0">((D6-$C$16)/($F$15-$C$16))*100</f>
        <v>93.377703856063178</v>
      </c>
      <c r="R5" s="46">
        <f t="shared" si="0"/>
        <v>92.549277215030983</v>
      </c>
      <c r="S5" s="34">
        <f>((F6-$C$16)/($F$15-$C$16))*100</f>
        <v>102.65479642930713</v>
      </c>
      <c r="T5" s="46">
        <f t="shared" si="0"/>
        <v>102.73010794212823</v>
      </c>
      <c r="U5" s="47">
        <f t="shared" si="0"/>
        <v>98.990248427402022</v>
      </c>
      <c r="V5" s="46">
        <f t="shared" si="0"/>
        <v>92.909302983639208</v>
      </c>
      <c r="W5" s="46">
        <f t="shared" si="0"/>
        <v>103.50159173200298</v>
      </c>
      <c r="X5" s="46">
        <f t="shared" si="0"/>
        <v>106.66467527048948</v>
      </c>
      <c r="Y5" s="60">
        <f t="shared" si="0"/>
        <v>69.24128242998151</v>
      </c>
      <c r="AK5" s="1" t="s">
        <v>0</v>
      </c>
      <c r="AL5" s="1" t="s">
        <v>52</v>
      </c>
      <c r="AM5" s="1" t="s">
        <v>0</v>
      </c>
      <c r="AN5" s="1" t="s">
        <v>0</v>
      </c>
      <c r="AO5" s="1" t="s">
        <v>53</v>
      </c>
      <c r="AP5" s="1" t="s">
        <v>0</v>
      </c>
      <c r="AQ5" s="1" t="s">
        <v>0</v>
      </c>
      <c r="AR5" s="1" t="s">
        <v>54</v>
      </c>
      <c r="AS5" s="1" t="s">
        <v>0</v>
      </c>
      <c r="AT5" s="1" t="s">
        <v>46</v>
      </c>
      <c r="AU5" s="1" t="s">
        <v>0</v>
      </c>
    </row>
    <row r="6" spans="2:47" x14ac:dyDescent="0.25">
      <c r="B6" s="22">
        <v>169</v>
      </c>
      <c r="C6" s="18">
        <v>95058</v>
      </c>
      <c r="D6" s="19">
        <v>101870</v>
      </c>
      <c r="E6" s="19">
        <v>100968</v>
      </c>
      <c r="F6" s="18">
        <v>111971</v>
      </c>
      <c r="G6" s="19">
        <v>112053</v>
      </c>
      <c r="H6" s="20">
        <v>107981</v>
      </c>
      <c r="I6" s="19">
        <v>101360</v>
      </c>
      <c r="J6" s="19">
        <v>112893</v>
      </c>
      <c r="K6" s="19">
        <v>116337</v>
      </c>
      <c r="L6" s="42">
        <v>75590</v>
      </c>
      <c r="M6" s="22">
        <v>8</v>
      </c>
      <c r="N6" s="28"/>
      <c r="P6" s="48">
        <f t="shared" si="0"/>
        <v>82.387733582680639</v>
      </c>
      <c r="Q6">
        <f t="shared" si="0"/>
        <v>96.047588828879739</v>
      </c>
      <c r="R6">
        <f t="shared" si="0"/>
        <v>98.712881636280386</v>
      </c>
      <c r="S6" s="48">
        <f t="shared" si="0"/>
        <v>68.99330549752176</v>
      </c>
      <c r="T6">
        <f t="shared" si="0"/>
        <v>76.371996887823897</v>
      </c>
      <c r="U6" s="49">
        <f t="shared" si="0"/>
        <v>66.556702527834005</v>
      </c>
      <c r="V6">
        <f>((I7-$C$16)/($F$15-$C$16))*100</f>
        <v>76.297603808085981</v>
      </c>
      <c r="W6">
        <f t="shared" si="0"/>
        <v>68.962997205776688</v>
      </c>
      <c r="X6">
        <f t="shared" si="0"/>
        <v>84.629628738733345</v>
      </c>
      <c r="Y6" s="59">
        <f t="shared" si="0"/>
        <v>70.921096539125472</v>
      </c>
      <c r="AK6" s="2">
        <v>85058</v>
      </c>
      <c r="AL6" s="3">
        <v>74187</v>
      </c>
      <c r="AM6" s="3">
        <v>160968</v>
      </c>
      <c r="AN6" s="2">
        <v>111971</v>
      </c>
      <c r="AO6" s="3">
        <v>142053</v>
      </c>
      <c r="AP6" s="4">
        <v>107981</v>
      </c>
      <c r="AQ6" s="3">
        <v>101360</v>
      </c>
      <c r="AR6" s="3">
        <v>132893</v>
      </c>
      <c r="AS6" s="3">
        <v>136337</v>
      </c>
      <c r="AT6" s="56">
        <v>75590</v>
      </c>
      <c r="AU6" s="1">
        <v>8</v>
      </c>
    </row>
    <row r="7" spans="2:47" x14ac:dyDescent="0.25">
      <c r="B7" s="22">
        <v>206</v>
      </c>
      <c r="C7" s="21">
        <v>89904</v>
      </c>
      <c r="D7" s="22">
        <v>104777</v>
      </c>
      <c r="E7" s="22">
        <v>107679</v>
      </c>
      <c r="F7" s="21">
        <v>75320</v>
      </c>
      <c r="G7" s="22">
        <v>83354</v>
      </c>
      <c r="H7" s="23">
        <v>72667</v>
      </c>
      <c r="I7" s="22">
        <v>83273</v>
      </c>
      <c r="J7" s="22">
        <v>75287</v>
      </c>
      <c r="K7" s="22">
        <v>92345</v>
      </c>
      <c r="L7" s="43">
        <v>77419</v>
      </c>
      <c r="M7" s="22">
        <v>16</v>
      </c>
      <c r="N7" s="28"/>
      <c r="P7" s="50">
        <f t="shared" ref="P7:X10" si="1">((C8-$C$16)/($F$15-$C$16))*100</f>
        <v>96.193619689106029</v>
      </c>
      <c r="Q7" s="51">
        <f>((D8-$C$16)/($F$15-$C$16))*100</f>
        <v>71.45929832587143</v>
      </c>
      <c r="R7" s="51">
        <f t="shared" si="1"/>
        <v>100.89232334267658</v>
      </c>
      <c r="S7" s="50">
        <f t="shared" si="1"/>
        <v>84.544214461997214</v>
      </c>
      <c r="T7" s="51">
        <f t="shared" si="1"/>
        <v>73.534957093867803</v>
      </c>
      <c r="U7" s="52">
        <f t="shared" si="1"/>
        <v>66.203105790808067</v>
      </c>
      <c r="V7" s="51">
        <f>((I8-$C$16)/($F$15-$C$16))*100</f>
        <v>74.176941819013592</v>
      </c>
      <c r="W7" s="51">
        <f t="shared" si="1"/>
        <v>63.567202842069314</v>
      </c>
      <c r="X7" s="51">
        <f t="shared" si="1"/>
        <v>78.154675502284505</v>
      </c>
      <c r="Y7" s="61">
        <f>((L8-$C$16)/($F$15-$C$16))*100</f>
        <v>89.386193676544494</v>
      </c>
      <c r="AK7" s="5">
        <v>89904</v>
      </c>
      <c r="AL7" s="1">
        <v>54777</v>
      </c>
      <c r="AM7" s="1">
        <v>107679</v>
      </c>
      <c r="AN7" s="5">
        <v>75320</v>
      </c>
      <c r="AO7" s="1">
        <v>83354</v>
      </c>
      <c r="AP7" s="6">
        <v>72667</v>
      </c>
      <c r="AQ7" s="1">
        <v>83273</v>
      </c>
      <c r="AR7" s="1">
        <v>80287</v>
      </c>
      <c r="AS7" s="1">
        <v>146345</v>
      </c>
      <c r="AT7" s="57">
        <v>77419</v>
      </c>
      <c r="AU7" s="1">
        <v>16</v>
      </c>
    </row>
    <row r="8" spans="2:47" x14ac:dyDescent="0.25">
      <c r="B8" s="22">
        <v>223</v>
      </c>
      <c r="C8" s="24">
        <v>104936</v>
      </c>
      <c r="D8" s="25">
        <v>78005</v>
      </c>
      <c r="E8" s="25">
        <v>110052</v>
      </c>
      <c r="F8" s="24">
        <v>92252</v>
      </c>
      <c r="G8" s="25">
        <v>80265</v>
      </c>
      <c r="H8" s="26">
        <v>72282</v>
      </c>
      <c r="I8" s="25">
        <v>80964</v>
      </c>
      <c r="J8" s="25">
        <v>69412</v>
      </c>
      <c r="K8" s="62">
        <v>85295</v>
      </c>
      <c r="L8" s="44">
        <v>97524</v>
      </c>
      <c r="M8" s="22">
        <v>32</v>
      </c>
      <c r="N8" s="28"/>
      <c r="P8" s="34">
        <f t="shared" si="1"/>
        <v>95.324781992413747</v>
      </c>
      <c r="Q8" s="46">
        <f t="shared" si="1"/>
        <v>101.48563111441359</v>
      </c>
      <c r="R8" s="46">
        <f t="shared" si="1"/>
        <v>114.16184452852238</v>
      </c>
      <c r="S8" s="34">
        <f t="shared" si="1"/>
        <v>109.1922031154125</v>
      </c>
      <c r="T8" s="46">
        <f t="shared" si="1"/>
        <v>82.014849750907842</v>
      </c>
      <c r="U8" s="47">
        <f t="shared" si="1"/>
        <v>87.0671501415043</v>
      </c>
      <c r="V8" s="46">
        <f t="shared" si="1"/>
        <v>83.557817330657343</v>
      </c>
      <c r="W8" s="46">
        <f t="shared" si="1"/>
        <v>78.919730260576969</v>
      </c>
      <c r="X8" s="46">
        <f>((K9-$C$16)/($F$15-$C$16))*100</f>
        <v>104.17204788272747</v>
      </c>
      <c r="Y8" s="54">
        <f>((L9-$C$16)/($F$15-$C$16))*100</f>
        <v>49.055041694675225</v>
      </c>
      <c r="AK8" s="31">
        <v>104936</v>
      </c>
      <c r="AL8" s="32">
        <v>78005</v>
      </c>
      <c r="AM8" s="32">
        <v>140052</v>
      </c>
      <c r="AN8" s="31">
        <v>99252</v>
      </c>
      <c r="AO8" s="32">
        <v>130265</v>
      </c>
      <c r="AP8" s="33">
        <v>72282</v>
      </c>
      <c r="AQ8" s="32">
        <v>110964</v>
      </c>
      <c r="AR8" s="32">
        <v>101412</v>
      </c>
      <c r="AS8" s="32">
        <v>300295</v>
      </c>
      <c r="AT8" s="58">
        <v>97524</v>
      </c>
      <c r="AU8" s="1">
        <v>32</v>
      </c>
    </row>
    <row r="9" spans="2:47" x14ac:dyDescent="0.25">
      <c r="B9" s="22" t="s">
        <v>0</v>
      </c>
      <c r="C9" s="21">
        <v>103990</v>
      </c>
      <c r="D9" s="22">
        <v>110698</v>
      </c>
      <c r="E9" s="22">
        <v>124500</v>
      </c>
      <c r="F9" s="21">
        <v>119089</v>
      </c>
      <c r="G9" s="22">
        <v>89498</v>
      </c>
      <c r="H9" s="23">
        <v>94999</v>
      </c>
      <c r="I9" s="22">
        <v>91178</v>
      </c>
      <c r="J9" s="22">
        <v>86128</v>
      </c>
      <c r="K9" s="22">
        <v>113623</v>
      </c>
      <c r="L9" s="63">
        <v>53611</v>
      </c>
      <c r="M9" s="22">
        <v>8</v>
      </c>
      <c r="N9" s="1"/>
      <c r="O9" s="12"/>
      <c r="P9" s="48">
        <f t="shared" si="1"/>
        <v>98.432759545909192</v>
      </c>
      <c r="Q9">
        <f t="shared" si="1"/>
        <v>85.926456252189482</v>
      </c>
      <c r="R9">
        <f t="shared" si="1"/>
        <v>85.633476098653716</v>
      </c>
      <c r="S9" s="48">
        <f t="shared" si="1"/>
        <v>98.505315759480752</v>
      </c>
      <c r="T9">
        <f t="shared" si="1"/>
        <v>83.721298419464148</v>
      </c>
      <c r="U9" s="49">
        <f t="shared" si="1"/>
        <v>90.210028152160746</v>
      </c>
      <c r="V9">
        <f t="shared" si="1"/>
        <v>103.8386566735316</v>
      </c>
      <c r="W9">
        <f t="shared" si="1"/>
        <v>77.067250731794374</v>
      </c>
      <c r="X9">
        <f>((K10-$C$16)/($F$15-$C$16))*100</f>
        <v>80.819968309685137</v>
      </c>
      <c r="Y9" s="54">
        <f>((L10-$C$16)/($F$15-$C$16))*100</f>
        <v>63.512096857078262</v>
      </c>
      <c r="Z9" s="13"/>
      <c r="AK9" s="5">
        <v>103990</v>
      </c>
      <c r="AL9" s="1">
        <v>75698</v>
      </c>
      <c r="AM9" s="1">
        <v>224500</v>
      </c>
      <c r="AN9" s="5">
        <v>119089</v>
      </c>
      <c r="AO9" s="1">
        <v>59498</v>
      </c>
      <c r="AP9" s="6">
        <v>84999</v>
      </c>
      <c r="AQ9" s="1">
        <v>71178</v>
      </c>
      <c r="AR9" s="1">
        <v>86128</v>
      </c>
      <c r="AS9" s="1">
        <v>143623</v>
      </c>
      <c r="AT9" s="57">
        <v>153611</v>
      </c>
      <c r="AU9" s="1">
        <v>8</v>
      </c>
    </row>
    <row r="10" spans="2:47" x14ac:dyDescent="0.25">
      <c r="B10" s="22" t="s">
        <v>0</v>
      </c>
      <c r="C10" s="21">
        <v>107374</v>
      </c>
      <c r="D10" s="22">
        <v>93757</v>
      </c>
      <c r="E10" s="22">
        <v>93438</v>
      </c>
      <c r="F10" s="21">
        <v>107453</v>
      </c>
      <c r="G10" s="22">
        <v>91356</v>
      </c>
      <c r="H10" s="23">
        <v>98421</v>
      </c>
      <c r="I10" s="22">
        <v>113260</v>
      </c>
      <c r="J10" s="22">
        <v>84111</v>
      </c>
      <c r="K10" s="22">
        <v>88197</v>
      </c>
      <c r="L10" s="43">
        <v>69352</v>
      </c>
      <c r="M10" s="22">
        <v>16</v>
      </c>
      <c r="O10" s="10"/>
      <c r="P10" s="50">
        <f t="shared" si="1"/>
        <v>66.025848205753519</v>
      </c>
      <c r="Q10" s="51">
        <f t="shared" si="1"/>
        <v>68.045482555675648</v>
      </c>
      <c r="R10" s="51">
        <f t="shared" si="1"/>
        <v>72.468656284290915</v>
      </c>
      <c r="S10" s="50">
        <f t="shared" si="1"/>
        <v>75.379170724901741</v>
      </c>
      <c r="T10" s="51">
        <f t="shared" si="1"/>
        <v>66.845090515953842</v>
      </c>
      <c r="U10" s="52">
        <f t="shared" si="1"/>
        <v>84.318279923533893</v>
      </c>
      <c r="V10" s="51">
        <f t="shared" si="1"/>
        <v>60.333399956177622</v>
      </c>
      <c r="W10" s="51">
        <f t="shared" si="1"/>
        <v>53.315652767566888</v>
      </c>
      <c r="X10" s="51">
        <f>((K11-$C$16)/($F$15-$C$16))*100</f>
        <v>89.598351718760057</v>
      </c>
      <c r="Y10" s="55">
        <f>((L11-$C$16)/($F$15-$C$16))*100</f>
        <v>42.621417946969672</v>
      </c>
      <c r="Z10" s="14"/>
      <c r="AK10" s="5">
        <v>127374</v>
      </c>
      <c r="AL10" s="1">
        <v>123757</v>
      </c>
      <c r="AM10" s="1">
        <v>93438</v>
      </c>
      <c r="AN10" s="5">
        <v>107453</v>
      </c>
      <c r="AO10" s="1">
        <v>71356</v>
      </c>
      <c r="AP10" s="6">
        <v>98421</v>
      </c>
      <c r="AQ10" s="1">
        <v>113260</v>
      </c>
      <c r="AR10" s="1">
        <v>74111</v>
      </c>
      <c r="AS10" s="1">
        <v>68197</v>
      </c>
      <c r="AT10" s="57">
        <v>69352</v>
      </c>
      <c r="AU10" s="1">
        <v>16</v>
      </c>
    </row>
    <row r="11" spans="2:47" x14ac:dyDescent="0.25">
      <c r="B11" s="22" t="s">
        <v>0</v>
      </c>
      <c r="C11" s="24">
        <v>72089</v>
      </c>
      <c r="D11" s="25">
        <v>74288</v>
      </c>
      <c r="E11" s="25">
        <v>79104</v>
      </c>
      <c r="F11" s="24">
        <v>82273</v>
      </c>
      <c r="G11" s="25">
        <v>72981</v>
      </c>
      <c r="H11" s="26">
        <v>92006</v>
      </c>
      <c r="I11" s="25">
        <v>65891</v>
      </c>
      <c r="J11" s="25">
        <v>58250</v>
      </c>
      <c r="K11" s="25">
        <v>97755</v>
      </c>
      <c r="L11" s="44">
        <v>46606</v>
      </c>
      <c r="M11" s="22">
        <v>32</v>
      </c>
      <c r="O11" s="10"/>
      <c r="Z11" s="14"/>
      <c r="AK11" s="31">
        <v>72089</v>
      </c>
      <c r="AL11" s="32">
        <v>74288</v>
      </c>
      <c r="AM11" s="32">
        <v>79104</v>
      </c>
      <c r="AN11" s="31">
        <v>82273</v>
      </c>
      <c r="AO11" s="32">
        <v>82981</v>
      </c>
      <c r="AP11" s="33">
        <v>82006</v>
      </c>
      <c r="AQ11" s="32">
        <v>65891</v>
      </c>
      <c r="AR11" s="32">
        <v>58250</v>
      </c>
      <c r="AS11" s="32">
        <v>127755</v>
      </c>
      <c r="AT11" s="58">
        <v>46606</v>
      </c>
      <c r="AU11" s="1">
        <v>32</v>
      </c>
    </row>
    <row r="12" spans="2:47" x14ac:dyDescent="0.25">
      <c r="B12" s="22" t="s">
        <v>0</v>
      </c>
      <c r="K12" s="22" t="s">
        <v>0</v>
      </c>
      <c r="L12" s="22" t="s">
        <v>15</v>
      </c>
      <c r="M12" s="22" t="s">
        <v>0</v>
      </c>
      <c r="P12" s="12" t="s">
        <v>2</v>
      </c>
      <c r="S12" s="12" t="s">
        <v>3</v>
      </c>
      <c r="T12" s="12"/>
      <c r="U12" s="12"/>
      <c r="V12" s="12" t="s">
        <v>4</v>
      </c>
      <c r="W12" s="12"/>
      <c r="X12" s="12"/>
      <c r="Y12" s="12" t="s">
        <v>5</v>
      </c>
      <c r="AB12" s="12" t="s">
        <v>29</v>
      </c>
      <c r="AE12" s="12" t="s">
        <v>51</v>
      </c>
      <c r="AK12" s="1" t="s">
        <v>0</v>
      </c>
      <c r="AL12" s="1" t="s">
        <v>55</v>
      </c>
      <c r="AM12" s="1" t="s">
        <v>0</v>
      </c>
      <c r="AN12" s="1" t="s">
        <v>0</v>
      </c>
      <c r="AO12" s="1" t="s">
        <v>56</v>
      </c>
      <c r="AP12" s="1" t="s">
        <v>0</v>
      </c>
      <c r="AQ12" s="1" t="s">
        <v>0</v>
      </c>
      <c r="AR12" s="1" t="s">
        <v>57</v>
      </c>
      <c r="AS12" s="1" t="s">
        <v>0</v>
      </c>
      <c r="AT12" s="1" t="s">
        <v>15</v>
      </c>
      <c r="AU12" s="1" t="s">
        <v>0</v>
      </c>
    </row>
    <row r="13" spans="2:47" x14ac:dyDescent="0.25">
      <c r="O13" s="12" t="s">
        <v>1</v>
      </c>
      <c r="P13" s="13" t="s">
        <v>8</v>
      </c>
      <c r="Q13" s="13" t="s">
        <v>13</v>
      </c>
      <c r="S13" s="13" t="s">
        <v>8</v>
      </c>
      <c r="T13" s="13" t="s">
        <v>13</v>
      </c>
      <c r="V13" s="13" t="s">
        <v>8</v>
      </c>
      <c r="W13" s="13" t="s">
        <v>13</v>
      </c>
      <c r="Y13" s="13" t="s">
        <v>8</v>
      </c>
      <c r="Z13" s="13" t="s">
        <v>13</v>
      </c>
      <c r="AB13" s="13" t="s">
        <v>8</v>
      </c>
      <c r="AC13" s="13" t="s">
        <v>13</v>
      </c>
      <c r="AE13" s="13" t="s">
        <v>8</v>
      </c>
      <c r="AF13" s="13" t="s">
        <v>13</v>
      </c>
    </row>
    <row r="14" spans="2:47" x14ac:dyDescent="0.25">
      <c r="C14" t="s">
        <v>8</v>
      </c>
      <c r="O14" s="10">
        <v>8</v>
      </c>
      <c r="P14" s="14">
        <f>AVERAGE(P5:R5)</f>
        <v>91.016106254835449</v>
      </c>
      <c r="Q14" s="14">
        <f>STDEV(P5:R5)</f>
        <v>3.3983068262270404</v>
      </c>
      <c r="R14" s="14"/>
      <c r="S14" s="14">
        <f>AVERAGE(S5:U5)</f>
        <v>101.45838426627914</v>
      </c>
      <c r="T14" s="14">
        <f>STDEV(S5:U5)</f>
        <v>2.1378000012519967</v>
      </c>
      <c r="U14" s="14"/>
      <c r="V14" s="14">
        <f>AVERAGE(V5:X5)</f>
        <v>101.02518999537722</v>
      </c>
      <c r="W14" s="14">
        <f>STDEV(V5:X5)</f>
        <v>7.2043036345183582</v>
      </c>
      <c r="X14" s="14"/>
      <c r="Y14" s="14">
        <f>AVERAGE(P8:R8)</f>
        <v>103.65741921178324</v>
      </c>
      <c r="Z14" s="14">
        <f>STDEV(P8:R8)</f>
        <v>9.604490038634232</v>
      </c>
      <c r="AB14" s="14">
        <f>AVERAGE(S8:U8)</f>
        <v>92.758067669274894</v>
      </c>
      <c r="AC14" s="14">
        <f>STDEV(S8:U8)</f>
        <v>14.454827591697539</v>
      </c>
      <c r="AE14" s="14">
        <f>AVERAGE(V8:X8)</f>
        <v>88.883198491320584</v>
      </c>
      <c r="AF14" s="14">
        <f>STDEV(V8:X8)</f>
        <v>13.44208502064518</v>
      </c>
    </row>
    <row r="15" spans="2:47" x14ac:dyDescent="0.25">
      <c r="B15" s="28" t="s">
        <v>6</v>
      </c>
      <c r="C15" s="28">
        <f>AVERAGE(L6:L8)</f>
        <v>83511</v>
      </c>
      <c r="E15" t="s">
        <v>6</v>
      </c>
      <c r="F15">
        <f>AVERAGE(E6:K6)</f>
        <v>109080.42857142857</v>
      </c>
      <c r="O15" s="10">
        <v>16</v>
      </c>
      <c r="P15" s="14">
        <f t="shared" ref="P15" si="2">AVERAGE(P6:R6)</f>
        <v>92.382734682613588</v>
      </c>
      <c r="Q15" s="14">
        <f t="shared" ref="Q15:Q16" si="3">STDEV(P6:R6)</f>
        <v>8.7579096637291851</v>
      </c>
      <c r="R15" s="14"/>
      <c r="S15" s="14">
        <f t="shared" ref="S15:S16" si="4">AVERAGE(S6:U6)</f>
        <v>70.64066830439323</v>
      </c>
      <c r="T15" s="14">
        <f t="shared" ref="T15:T16" si="5">STDEV(S6:U6)</f>
        <v>5.110807568908255</v>
      </c>
      <c r="U15" s="14"/>
      <c r="V15" s="14">
        <f>AVERAGE(V6:X6)</f>
        <v>76.630076584198676</v>
      </c>
      <c r="W15" s="14">
        <f t="shared" ref="W15:W16" si="6">STDEV(V6:X6)</f>
        <v>7.8386057119554131</v>
      </c>
      <c r="X15" s="14"/>
      <c r="Y15" s="14">
        <f t="shared" ref="Y15:Y16" si="7">AVERAGE(P9:R9)</f>
        <v>89.997563965584121</v>
      </c>
      <c r="Z15" s="14">
        <f t="shared" ref="Z15:Z16" si="8">STDEV(P9:R9)</f>
        <v>7.3065623039390459</v>
      </c>
      <c r="AB15" s="14">
        <f t="shared" ref="AB15:AB16" si="9">AVERAGE(S9:U9)</f>
        <v>90.812214110368544</v>
      </c>
      <c r="AC15" s="14">
        <f t="shared" ref="AC15:AC16" si="10">STDEV(S9:U9)</f>
        <v>7.4103821172510989</v>
      </c>
      <c r="AE15" s="14">
        <f>AVERAGE(V9:X9)</f>
        <v>87.241958571670366</v>
      </c>
      <c r="AF15" s="14">
        <f t="shared" ref="AF15:AF16" si="11">STDEV(V9:X9)</f>
        <v>14.495120324374547</v>
      </c>
    </row>
    <row r="16" spans="2:47" x14ac:dyDescent="0.25">
      <c r="B16" t="s">
        <v>27</v>
      </c>
      <c r="C16">
        <f>AVERAGE(B6:B8)</f>
        <v>199.33333333333334</v>
      </c>
      <c r="O16" s="10">
        <v>32</v>
      </c>
      <c r="P16" s="14">
        <f>AVERAGE(P7:R7)</f>
        <v>89.515080452551345</v>
      </c>
      <c r="Q16" s="14">
        <f t="shared" si="3"/>
        <v>15.812270714878922</v>
      </c>
      <c r="R16" s="14"/>
      <c r="S16" s="14">
        <f t="shared" si="4"/>
        <v>74.76075911555769</v>
      </c>
      <c r="T16" s="14">
        <f t="shared" si="5"/>
        <v>9.2317934210736059</v>
      </c>
      <c r="U16" s="14"/>
      <c r="V16" s="14">
        <f>AVERAGE(V7:X7)</f>
        <v>71.966273387789144</v>
      </c>
      <c r="W16" s="14">
        <f t="shared" si="6"/>
        <v>7.5408143351856047</v>
      </c>
      <c r="X16" s="14"/>
      <c r="Y16" s="14">
        <f t="shared" si="7"/>
        <v>68.846662348573361</v>
      </c>
      <c r="Z16" s="14">
        <f t="shared" si="8"/>
        <v>3.2952785587302635</v>
      </c>
      <c r="AB16" s="14">
        <f t="shared" si="9"/>
        <v>75.51418038812983</v>
      </c>
      <c r="AC16" s="14">
        <f t="shared" si="10"/>
        <v>8.7373770506465878</v>
      </c>
      <c r="AE16" s="14">
        <f>AVERAGE(V10:X10)</f>
        <v>67.749134814168187</v>
      </c>
      <c r="AF16" s="14">
        <f t="shared" si="11"/>
        <v>19.244568153345</v>
      </c>
    </row>
    <row r="17" spans="2:26" x14ac:dyDescent="0.25"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2:26" x14ac:dyDescent="0.25">
      <c r="C18">
        <f>((C6-$C$16)/($C$15-$C$16))*100</f>
        <v>113.86000360093624</v>
      </c>
      <c r="D18">
        <f t="shared" ref="D18:L18" si="12">((D6-$C$16)/($C$15-$C$16))*100</f>
        <v>122.03652949766939</v>
      </c>
      <c r="E18">
        <f t="shared" si="12"/>
        <v>120.95384800048012</v>
      </c>
      <c r="F18">
        <f t="shared" si="12"/>
        <v>134.16088182927561</v>
      </c>
      <c r="G18">
        <f t="shared" si="12"/>
        <v>134.25930741992917</v>
      </c>
      <c r="H18">
        <f t="shared" si="12"/>
        <v>129.37163662552263</v>
      </c>
      <c r="I18">
        <f t="shared" si="12"/>
        <v>121.42437033628744</v>
      </c>
      <c r="J18">
        <f t="shared" si="12"/>
        <v>135.26756956808771</v>
      </c>
      <c r="K18">
        <f t="shared" si="12"/>
        <v>139.40144437553764</v>
      </c>
      <c r="L18">
        <f t="shared" si="12"/>
        <v>90.492328005281379</v>
      </c>
      <c r="O18" s="13" t="s">
        <v>6</v>
      </c>
      <c r="P18" s="14">
        <f>AVERAGE(R5:X5)</f>
        <v>100.00000000000001</v>
      </c>
      <c r="Q18" s="14">
        <f>STDEV(R5:X5)</f>
        <v>5.4465788499155989</v>
      </c>
      <c r="R18" s="14"/>
      <c r="S18" s="14"/>
      <c r="T18" s="14"/>
      <c r="U18" s="14"/>
      <c r="V18" s="14"/>
      <c r="W18" s="14"/>
      <c r="X18" s="14"/>
      <c r="Y18" s="14"/>
      <c r="Z18" s="14"/>
    </row>
    <row r="19" spans="2:26" x14ac:dyDescent="0.25">
      <c r="C19">
        <f t="shared" ref="C19:L19" si="13">((C7-$C$16)/($C$15-$C$16))*100</f>
        <v>107.67359513473502</v>
      </c>
      <c r="D19">
        <f t="shared" si="13"/>
        <v>125.52583671754655</v>
      </c>
      <c r="E19">
        <f t="shared" si="13"/>
        <v>129.00914237701801</v>
      </c>
      <c r="F19">
        <f t="shared" si="13"/>
        <v>90.168243743373282</v>
      </c>
      <c r="G19">
        <f t="shared" si="13"/>
        <v>99.811551003260846</v>
      </c>
      <c r="H19">
        <f t="shared" si="13"/>
        <v>86.983815792105943</v>
      </c>
      <c r="I19">
        <f t="shared" si="13"/>
        <v>99.714325724688422</v>
      </c>
      <c r="J19">
        <f t="shared" si="13"/>
        <v>90.128633444695623</v>
      </c>
      <c r="K19">
        <f t="shared" si="13"/>
        <v>110.60355692480044</v>
      </c>
      <c r="L19">
        <f t="shared" si="13"/>
        <v>92.687698801688441</v>
      </c>
      <c r="O19" s="13" t="s">
        <v>15</v>
      </c>
      <c r="P19" s="14">
        <f>AVERAGE(Y8:Y10)</f>
        <v>51.729518832907722</v>
      </c>
      <c r="Q19" s="14">
        <f>STDEV(Y8:Y10)</f>
        <v>10.699053103126044</v>
      </c>
      <c r="R19" s="14"/>
      <c r="S19" s="14"/>
      <c r="T19" s="14"/>
      <c r="U19" s="14"/>
      <c r="V19" s="14"/>
      <c r="W19" s="14"/>
      <c r="X19" s="14"/>
      <c r="Y19" s="14"/>
      <c r="Z19" s="14"/>
    </row>
    <row r="20" spans="2:26" x14ac:dyDescent="0.25">
      <c r="C20">
        <f t="shared" ref="C20:L20" si="14">((C8-$C$16)/($C$15-$C$16))*100</f>
        <v>125.71668633844799</v>
      </c>
      <c r="D20">
        <f t="shared" si="14"/>
        <v>93.391081681237125</v>
      </c>
      <c r="E20">
        <f t="shared" si="14"/>
        <v>131.85748294556586</v>
      </c>
      <c r="F20">
        <f t="shared" si="14"/>
        <v>110.49192790125433</v>
      </c>
      <c r="G20">
        <f t="shared" si="14"/>
        <v>96.103786984616008</v>
      </c>
      <c r="H20">
        <f t="shared" si="14"/>
        <v>86.521695640866625</v>
      </c>
      <c r="I20">
        <f t="shared" si="14"/>
        <v>96.942805129333635</v>
      </c>
      <c r="J20">
        <f t="shared" si="14"/>
        <v>83.076799967991676</v>
      </c>
      <c r="K20">
        <f t="shared" si="14"/>
        <v>102.14135675275571</v>
      </c>
      <c r="L20">
        <f t="shared" si="14"/>
        <v>116.81997319303019</v>
      </c>
    </row>
    <row r="21" spans="2:26" x14ac:dyDescent="0.25">
      <c r="C21">
        <f t="shared" ref="C21:L21" si="15">((C9-$C$16)/($C$15-$C$16))*100</f>
        <v>124.58119110968853</v>
      </c>
      <c r="D21">
        <f t="shared" si="15"/>
        <v>132.63288454998298</v>
      </c>
      <c r="E21">
        <f t="shared" si="15"/>
        <v>149.1995918938924</v>
      </c>
      <c r="F21">
        <f t="shared" si="15"/>
        <v>142.70470322283794</v>
      </c>
      <c r="G21">
        <f t="shared" si="15"/>
        <v>107.18626842979175</v>
      </c>
      <c r="H21">
        <f t="shared" si="15"/>
        <v>113.78918518814891</v>
      </c>
      <c r="I21">
        <f t="shared" si="15"/>
        <v>109.20279272610878</v>
      </c>
      <c r="J21">
        <f t="shared" si="15"/>
        <v>103.14121671634624</v>
      </c>
      <c r="K21">
        <f t="shared" si="15"/>
        <v>136.14379738732069</v>
      </c>
      <c r="L21">
        <f t="shared" si="15"/>
        <v>64.110668773881201</v>
      </c>
    </row>
    <row r="22" spans="2:26" x14ac:dyDescent="0.25">
      <c r="B22" s="12"/>
      <c r="C22">
        <f t="shared" ref="C22:L22" si="16">((C10-$C$16)/($C$15-$C$16))*100</f>
        <v>128.64304719226999</v>
      </c>
      <c r="D22">
        <f t="shared" si="16"/>
        <v>112.29839758337168</v>
      </c>
      <c r="E22">
        <f t="shared" si="16"/>
        <v>111.91549802948767</v>
      </c>
      <c r="F22">
        <f t="shared" si="16"/>
        <v>128.73787184668012</v>
      </c>
      <c r="G22">
        <f t="shared" si="16"/>
        <v>109.4164482765519</v>
      </c>
      <c r="H22">
        <f t="shared" si="16"/>
        <v>117.89665312981374</v>
      </c>
      <c r="I22">
        <f t="shared" si="16"/>
        <v>135.70808410186649</v>
      </c>
      <c r="J22">
        <f t="shared" si="16"/>
        <v>100.72018724868465</v>
      </c>
      <c r="K22">
        <f t="shared" si="16"/>
        <v>105.6246624122272</v>
      </c>
      <c r="L22">
        <f t="shared" si="16"/>
        <v>83.004781243123219</v>
      </c>
      <c r="M22" s="13"/>
    </row>
    <row r="23" spans="2:26" x14ac:dyDescent="0.25">
      <c r="B23" s="10"/>
      <c r="C23">
        <f>((C11-$C$16)/($C$15-$C$16))*100</f>
        <v>86.290035409206382</v>
      </c>
      <c r="D23">
        <f t="shared" ref="D23:K23" si="17">((D11-$C$16)/($C$15-$C$16))*100</f>
        <v>88.929521675635669</v>
      </c>
      <c r="E23">
        <f t="shared" si="17"/>
        <v>94.710224658411192</v>
      </c>
      <c r="F23">
        <f t="shared" si="17"/>
        <v>98.514013643547329</v>
      </c>
      <c r="G23">
        <f t="shared" si="17"/>
        <v>87.360713785584252</v>
      </c>
      <c r="H23">
        <f t="shared" si="17"/>
        <v>110.19665112929363</v>
      </c>
      <c r="I23">
        <f t="shared" si="17"/>
        <v>78.850501130293878</v>
      </c>
      <c r="J23">
        <f t="shared" si="17"/>
        <v>69.678916518294756</v>
      </c>
      <c r="K23">
        <f t="shared" si="17"/>
        <v>117.09724528377379</v>
      </c>
      <c r="L23">
        <f>((L11-$C$16)/($C$15-$C$16))*100</f>
        <v>55.702482645487819</v>
      </c>
      <c r="M23" s="14"/>
    </row>
    <row r="24" spans="2:26" x14ac:dyDescent="0.25">
      <c r="B24" s="10"/>
      <c r="M24" s="14"/>
    </row>
    <row r="25" spans="2:26" x14ac:dyDescent="0.25">
      <c r="C25" s="12" t="s">
        <v>2</v>
      </c>
      <c r="F25" s="12" t="s">
        <v>3</v>
      </c>
      <c r="G25" s="12"/>
      <c r="H25" s="12"/>
      <c r="I25" s="12" t="s">
        <v>4</v>
      </c>
      <c r="J25" s="12"/>
      <c r="K25" s="12"/>
      <c r="L25" s="12" t="s">
        <v>5</v>
      </c>
      <c r="O25" s="12" t="s">
        <v>29</v>
      </c>
      <c r="R25" s="12" t="s">
        <v>51</v>
      </c>
    </row>
    <row r="26" spans="2:26" x14ac:dyDescent="0.25">
      <c r="B26" s="12" t="s">
        <v>1</v>
      </c>
      <c r="C26" s="13" t="s">
        <v>8</v>
      </c>
      <c r="D26" s="13" t="s">
        <v>13</v>
      </c>
      <c r="F26" s="13" t="s">
        <v>8</v>
      </c>
      <c r="G26" s="13" t="s">
        <v>13</v>
      </c>
      <c r="I26" s="13" t="s">
        <v>8</v>
      </c>
      <c r="J26" s="13" t="s">
        <v>13</v>
      </c>
      <c r="L26" s="13" t="s">
        <v>8</v>
      </c>
      <c r="M26" s="13" t="s">
        <v>13</v>
      </c>
      <c r="O26" s="13" t="s">
        <v>8</v>
      </c>
      <c r="P26" s="13" t="s">
        <v>13</v>
      </c>
      <c r="R26" s="13" t="s">
        <v>8</v>
      </c>
      <c r="S26" s="13" t="s">
        <v>13</v>
      </c>
    </row>
    <row r="27" spans="2:26" x14ac:dyDescent="0.25">
      <c r="B27" s="10">
        <v>8</v>
      </c>
      <c r="C27" s="14">
        <f>AVERAGE(C18:E18)</f>
        <v>118.95012703302859</v>
      </c>
      <c r="D27" s="14">
        <f>STDEV(C18:E18)</f>
        <v>4.4412911660395187</v>
      </c>
      <c r="E27" s="14"/>
      <c r="F27" s="14">
        <f>AVERAGE(F18:H18)</f>
        <v>132.59727529157581</v>
      </c>
      <c r="G27" s="14">
        <f>STDEV(F18:H18)</f>
        <v>2.7939184852419841</v>
      </c>
      <c r="H27" s="14"/>
      <c r="I27" s="14">
        <f>AVERAGE(I18:K18)</f>
        <v>132.03112809330426</v>
      </c>
      <c r="J27" s="14">
        <f>STDEV(I18:K18)</f>
        <v>9.4153976452375439</v>
      </c>
      <c r="K27" s="14"/>
      <c r="L27" s="14">
        <f>AVERAGE(C21:E21)</f>
        <v>135.47122251785461</v>
      </c>
      <c r="M27" s="14">
        <f>STDEV(C21:E21)</f>
        <v>12.552232315720531</v>
      </c>
      <c r="O27" s="14">
        <f>AVERAGE(F21:H21)</f>
        <v>121.2267189469262</v>
      </c>
      <c r="P27" s="14">
        <f>STDEV(F21:H21)</f>
        <v>18.891201228261934</v>
      </c>
      <c r="R27" s="14">
        <f>AVERAGE(I21:K21)</f>
        <v>116.1626022765919</v>
      </c>
      <c r="S27" s="14">
        <f>STDEV(I21:K21)</f>
        <v>17.567634857040229</v>
      </c>
    </row>
    <row r="28" spans="2:26" x14ac:dyDescent="0.25">
      <c r="B28" s="10">
        <v>16</v>
      </c>
      <c r="C28" s="14">
        <f t="shared" ref="C28:C29" si="18">AVERAGE(C19:E19)</f>
        <v>120.73619140976653</v>
      </c>
      <c r="D28" s="14">
        <f t="shared" ref="D28:D29" si="19">STDEV(C19:E19)</f>
        <v>11.44582546881948</v>
      </c>
      <c r="E28" s="14"/>
      <c r="F28" s="14">
        <f t="shared" ref="F28:F29" si="20">AVERAGE(F19:H19)</f>
        <v>92.321203512913357</v>
      </c>
      <c r="G28" s="14">
        <f t="shared" ref="G28:G29" si="21">STDEV(F19:H19)</f>
        <v>6.6793805467887042</v>
      </c>
      <c r="H28" s="14"/>
      <c r="I28" s="14">
        <f t="shared" ref="I28" si="22">AVERAGE(I19:K19)</f>
        <v>100.14883869806151</v>
      </c>
      <c r="J28" s="14">
        <f t="shared" ref="J28:J29" si="23">STDEV(I19:K19)</f>
        <v>10.244375238249479</v>
      </c>
      <c r="K28" s="14"/>
      <c r="L28" s="14">
        <f t="shared" ref="L28:L29" si="24">AVERAGE(C22:E22)</f>
        <v>117.61898093504311</v>
      </c>
      <c r="M28" s="14">
        <f t="shared" ref="M28:M29" si="25">STDEV(C22:E22)</f>
        <v>9.5490408235532911</v>
      </c>
      <c r="O28" s="14">
        <f t="shared" ref="O28:O29" si="26">AVERAGE(F22:H22)</f>
        <v>118.68365775101525</v>
      </c>
      <c r="P28" s="14">
        <f t="shared" ref="P28:P29" si="27">STDEV(F22:H22)</f>
        <v>9.6847242810222003</v>
      </c>
      <c r="R28" s="14">
        <f t="shared" ref="R28:R29" si="28">AVERAGE(I22:K22)</f>
        <v>114.01764458759278</v>
      </c>
      <c r="S28" s="14">
        <f t="shared" ref="S28:S29" si="29">STDEV(I22:K22)</f>
        <v>18.943860321994169</v>
      </c>
    </row>
    <row r="29" spans="2:26" x14ac:dyDescent="0.25">
      <c r="B29" s="10">
        <v>32</v>
      </c>
      <c r="C29" s="14">
        <f t="shared" si="18"/>
        <v>116.988416988417</v>
      </c>
      <c r="D29" s="14">
        <f t="shared" si="19"/>
        <v>20.665261211562299</v>
      </c>
      <c r="E29" s="14"/>
      <c r="F29" s="14">
        <f t="shared" si="20"/>
        <v>97.705803508912325</v>
      </c>
      <c r="G29" s="14">
        <f t="shared" si="21"/>
        <v>12.065150283453606</v>
      </c>
      <c r="H29" s="14"/>
      <c r="I29" s="14">
        <f>AVERAGE(I20:K20)</f>
        <v>94.053653950027012</v>
      </c>
      <c r="J29" s="14">
        <f t="shared" si="23"/>
        <v>9.8551878344626065</v>
      </c>
      <c r="K29" s="14"/>
      <c r="L29" s="14">
        <f t="shared" si="24"/>
        <v>89.976593914417734</v>
      </c>
      <c r="M29" s="14">
        <f t="shared" si="25"/>
        <v>4.3066421900393754</v>
      </c>
      <c r="O29" s="14">
        <f t="shared" si="26"/>
        <v>98.690459519475056</v>
      </c>
      <c r="P29" s="14">
        <f t="shared" si="27"/>
        <v>11.418991131085269</v>
      </c>
      <c r="R29" s="14">
        <f t="shared" si="28"/>
        <v>88.542220977454136</v>
      </c>
      <c r="S29" s="14">
        <f t="shared" si="29"/>
        <v>25.150975148583083</v>
      </c>
    </row>
    <row r="30" spans="2:26" x14ac:dyDescent="0.25"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2:26" x14ac:dyDescent="0.25">
      <c r="B31" s="13" t="s">
        <v>6</v>
      </c>
      <c r="C31" s="14">
        <f>AVERAGE(L18:L20)</f>
        <v>100</v>
      </c>
      <c r="D31" s="14">
        <f>STDEV(L18:L20)</f>
        <v>14.607824509286829</v>
      </c>
      <c r="E31" s="14"/>
      <c r="F31" s="14"/>
      <c r="G31" s="14"/>
      <c r="H31" s="14"/>
      <c r="I31" s="14"/>
      <c r="J31" s="14"/>
      <c r="K31" s="14"/>
      <c r="L31" s="14"/>
      <c r="M31" s="14"/>
    </row>
    <row r="32" spans="2:26" x14ac:dyDescent="0.25">
      <c r="B32" s="13" t="s">
        <v>15</v>
      </c>
      <c r="C32" s="14">
        <f>AVERAGE(L22:L23)</f>
        <v>69.353631944305519</v>
      </c>
      <c r="D32" s="14">
        <f>STDEV(L22:L23)</f>
        <v>19.305640480367988</v>
      </c>
      <c r="E32" s="14"/>
      <c r="F32" s="14"/>
      <c r="G32" s="14"/>
    </row>
    <row r="36" spans="2:19" x14ac:dyDescent="0.25">
      <c r="B36" s="11" t="s">
        <v>45</v>
      </c>
      <c r="M36" t="s">
        <v>8</v>
      </c>
    </row>
    <row r="37" spans="2:19" x14ac:dyDescent="0.25">
      <c r="L37" t="s">
        <v>9</v>
      </c>
      <c r="M37">
        <f>AVERAGE(C40:L40)</f>
        <v>39713.1</v>
      </c>
    </row>
    <row r="38" spans="2:19" x14ac:dyDescent="0.25">
      <c r="B38" s="11" t="s">
        <v>19</v>
      </c>
      <c r="L38" t="s">
        <v>39</v>
      </c>
      <c r="M38">
        <f>AVERAGE(B40:B42)</f>
        <v>91.333333333333329</v>
      </c>
    </row>
    <row r="39" spans="2:19" x14ac:dyDescent="0.25">
      <c r="B39" s="10" t="s">
        <v>9</v>
      </c>
      <c r="D39" s="22" t="s">
        <v>2</v>
      </c>
      <c r="E39" s="22" t="s">
        <v>0</v>
      </c>
      <c r="F39" s="22" t="s">
        <v>0</v>
      </c>
      <c r="G39" s="22" t="s">
        <v>3</v>
      </c>
      <c r="H39" s="22" t="s">
        <v>0</v>
      </c>
      <c r="I39" s="22" t="s">
        <v>0</v>
      </c>
      <c r="J39" s="22" t="s">
        <v>47</v>
      </c>
      <c r="K39" s="22" t="s">
        <v>0</v>
      </c>
    </row>
    <row r="40" spans="2:19" x14ac:dyDescent="0.25">
      <c r="B40" s="1">
        <v>96</v>
      </c>
      <c r="C40" s="2">
        <v>40924</v>
      </c>
      <c r="D40" s="3">
        <v>35054</v>
      </c>
      <c r="E40" s="3">
        <v>43715</v>
      </c>
      <c r="F40" s="2">
        <v>36953</v>
      </c>
      <c r="G40" s="3">
        <v>41053</v>
      </c>
      <c r="H40" s="4">
        <v>38735</v>
      </c>
      <c r="I40" s="2">
        <v>36379</v>
      </c>
      <c r="J40" s="3">
        <v>38530</v>
      </c>
      <c r="K40" s="4">
        <v>50004</v>
      </c>
      <c r="L40" s="4">
        <v>35784</v>
      </c>
    </row>
    <row r="41" spans="2:19" x14ac:dyDescent="0.25">
      <c r="B41" s="1">
        <v>86</v>
      </c>
      <c r="C41" s="5">
        <v>35209</v>
      </c>
      <c r="D41" s="65">
        <v>33825</v>
      </c>
      <c r="E41" s="65">
        <v>37710</v>
      </c>
      <c r="F41" s="5">
        <v>36927</v>
      </c>
      <c r="G41" s="65">
        <v>34870</v>
      </c>
      <c r="H41" s="6">
        <v>36050</v>
      </c>
      <c r="I41" s="5">
        <v>34959</v>
      </c>
      <c r="J41" s="65">
        <v>38513</v>
      </c>
      <c r="K41" s="6">
        <v>35119</v>
      </c>
      <c r="L41" s="6">
        <v>32871</v>
      </c>
    </row>
    <row r="42" spans="2:19" x14ac:dyDescent="0.25">
      <c r="B42" s="1">
        <v>92</v>
      </c>
      <c r="C42" s="31">
        <v>40103</v>
      </c>
      <c r="D42" s="32">
        <v>35359</v>
      </c>
      <c r="E42" s="32">
        <v>37422</v>
      </c>
      <c r="F42" s="31">
        <v>37646</v>
      </c>
      <c r="G42" s="32">
        <v>33940</v>
      </c>
      <c r="H42" s="33">
        <v>35398</v>
      </c>
      <c r="I42" s="31">
        <v>34256</v>
      </c>
      <c r="J42" s="32">
        <v>41640</v>
      </c>
      <c r="K42" s="33">
        <v>33253</v>
      </c>
      <c r="L42" s="33">
        <v>34529</v>
      </c>
    </row>
    <row r="43" spans="2:19" x14ac:dyDescent="0.25">
      <c r="B43" s="1" t="s">
        <v>0</v>
      </c>
      <c r="C43" s="5">
        <v>37384</v>
      </c>
      <c r="D43" s="65">
        <v>34113</v>
      </c>
      <c r="E43" s="65">
        <v>30763</v>
      </c>
      <c r="F43" s="5">
        <v>33859</v>
      </c>
      <c r="G43" s="65">
        <v>33010</v>
      </c>
      <c r="H43" s="6">
        <v>32920</v>
      </c>
      <c r="I43" s="5">
        <v>33356</v>
      </c>
      <c r="J43" s="65">
        <v>38921</v>
      </c>
      <c r="K43" s="6">
        <v>34623</v>
      </c>
      <c r="L43" s="6">
        <v>34713</v>
      </c>
    </row>
    <row r="44" spans="2:19" x14ac:dyDescent="0.25">
      <c r="B44" s="1" t="s">
        <v>0</v>
      </c>
      <c r="C44" s="5">
        <v>38244</v>
      </c>
      <c r="D44" s="65">
        <v>33727</v>
      </c>
      <c r="E44" s="65">
        <v>37159</v>
      </c>
      <c r="F44" s="5">
        <v>40027</v>
      </c>
      <c r="G44" s="65">
        <v>36548</v>
      </c>
      <c r="H44" s="6">
        <v>32874</v>
      </c>
      <c r="I44" s="5">
        <v>38490</v>
      </c>
      <c r="J44" s="65">
        <v>36133</v>
      </c>
      <c r="K44" s="6">
        <v>45817</v>
      </c>
      <c r="L44" s="6">
        <v>37031</v>
      </c>
    </row>
    <row r="45" spans="2:19" x14ac:dyDescent="0.25">
      <c r="B45" s="1" t="s">
        <v>0</v>
      </c>
      <c r="C45" s="31">
        <v>32395</v>
      </c>
      <c r="D45" s="32">
        <v>35751</v>
      </c>
      <c r="E45" s="32">
        <v>39006</v>
      </c>
      <c r="F45" s="31">
        <v>38705</v>
      </c>
      <c r="G45" s="32">
        <v>38549</v>
      </c>
      <c r="H45" s="33">
        <v>32130</v>
      </c>
      <c r="I45" s="31">
        <v>35486</v>
      </c>
      <c r="J45" s="32">
        <v>35589</v>
      </c>
      <c r="K45" s="33">
        <v>39047</v>
      </c>
      <c r="L45" s="33">
        <v>36793</v>
      </c>
    </row>
    <row r="46" spans="2:19" x14ac:dyDescent="0.25">
      <c r="C46" s="22" t="s">
        <v>0</v>
      </c>
      <c r="D46" s="22" t="s">
        <v>48</v>
      </c>
      <c r="E46" s="22" t="s">
        <v>0</v>
      </c>
      <c r="F46" s="22" t="s">
        <v>0</v>
      </c>
      <c r="G46" s="22" t="s">
        <v>49</v>
      </c>
      <c r="H46" s="22" t="s">
        <v>0</v>
      </c>
      <c r="I46" s="22" t="s">
        <v>0</v>
      </c>
      <c r="J46" s="22" t="s">
        <v>36</v>
      </c>
    </row>
    <row r="47" spans="2:19" x14ac:dyDescent="0.25">
      <c r="C47" s="34">
        <f>((C40-$M$38)/($M$37-$M$38))*100</f>
        <v>103.05614843019788</v>
      </c>
      <c r="D47" s="46">
        <f t="shared" ref="D47:L47" si="30">((D40-$M$38)/($M$37-$M$38))*100</f>
        <v>88.241059417676979</v>
      </c>
      <c r="E47" s="46">
        <f t="shared" si="30"/>
        <v>110.10025634058047</v>
      </c>
      <c r="F47" s="34">
        <f t="shared" si="30"/>
        <v>93.033879525816204</v>
      </c>
      <c r="G47" s="46">
        <f t="shared" si="30"/>
        <v>103.38172704733846</v>
      </c>
      <c r="H47" s="47">
        <f t="shared" si="30"/>
        <v>97.531407399804664</v>
      </c>
      <c r="I47" s="46">
        <f t="shared" si="30"/>
        <v>91.585180872803079</v>
      </c>
      <c r="J47" s="46">
        <f t="shared" si="30"/>
        <v>97.014015023728533</v>
      </c>
      <c r="K47" s="46">
        <f t="shared" si="30"/>
        <v>125.97284489249596</v>
      </c>
      <c r="L47" s="53">
        <f t="shared" si="30"/>
        <v>90.083481049557776</v>
      </c>
      <c r="O47" s="13"/>
      <c r="P47" s="14"/>
      <c r="Q47" s="14"/>
      <c r="R47" s="14"/>
      <c r="S47" s="14"/>
    </row>
    <row r="48" spans="2:19" x14ac:dyDescent="0.25">
      <c r="C48" s="48">
        <f t="shared" ref="C48:L48" si="31">((C41-$M$38)/($M$37-$M$38))*100</f>
        <v>88.63225853129552</v>
      </c>
      <c r="D48" s="64">
        <f t="shared" si="31"/>
        <v>85.139229026469465</v>
      </c>
      <c r="E48" s="64">
        <f t="shared" si="31"/>
        <v>94.944445519424093</v>
      </c>
      <c r="F48" s="48">
        <f t="shared" si="31"/>
        <v>92.968259029338256</v>
      </c>
      <c r="G48" s="64">
        <f t="shared" si="31"/>
        <v>87.776668211833069</v>
      </c>
      <c r="H48" s="49">
        <f t="shared" si="31"/>
        <v>90.754829205832152</v>
      </c>
      <c r="I48" s="64">
        <f t="shared" si="31"/>
        <v>88.001292219007567</v>
      </c>
      <c r="J48" s="64">
        <f t="shared" si="31"/>
        <v>96.971109314492963</v>
      </c>
      <c r="K48" s="64">
        <f t="shared" si="31"/>
        <v>88.405110658871848</v>
      </c>
      <c r="L48" s="54">
        <f t="shared" si="31"/>
        <v>82.731461578778664</v>
      </c>
      <c r="O48" s="13"/>
      <c r="P48" s="14"/>
      <c r="Q48" s="14"/>
      <c r="R48" s="14"/>
      <c r="S48" s="14"/>
    </row>
    <row r="49" spans="2:19" x14ac:dyDescent="0.25">
      <c r="C49" s="50">
        <f t="shared" ref="C49:L49" si="32">((C42-$M$38)/($M$37-$M$38))*100</f>
        <v>100.98405506064427</v>
      </c>
      <c r="D49" s="51">
        <f t="shared" si="32"/>
        <v>89.010838318668277</v>
      </c>
      <c r="E49" s="51">
        <f t="shared" si="32"/>
        <v>94.217572327668378</v>
      </c>
      <c r="F49" s="50">
        <f t="shared" si="32"/>
        <v>94.782918143478383</v>
      </c>
      <c r="G49" s="51">
        <f t="shared" si="32"/>
        <v>85.429473530121911</v>
      </c>
      <c r="H49" s="52">
        <f t="shared" si="32"/>
        <v>89.109269063385199</v>
      </c>
      <c r="I49" s="51">
        <f t="shared" si="32"/>
        <v>86.227014948853878</v>
      </c>
      <c r="J49" s="51">
        <f t="shared" si="32"/>
        <v>104.86323594859056</v>
      </c>
      <c r="K49" s="51">
        <f t="shared" si="32"/>
        <v>83.695578103954645</v>
      </c>
      <c r="L49" s="55">
        <f t="shared" si="32"/>
        <v>86.9160301618723</v>
      </c>
    </row>
    <row r="50" spans="2:19" x14ac:dyDescent="0.25">
      <c r="C50" s="48">
        <f t="shared" ref="C50:L50" si="33">((C43-$M$38)/($M$37-$M$38))*100</f>
        <v>94.121665448200602</v>
      </c>
      <c r="D50" s="64">
        <f t="shared" si="33"/>
        <v>85.866102218225166</v>
      </c>
      <c r="E50" s="64">
        <f t="shared" si="33"/>
        <v>77.411153633566741</v>
      </c>
      <c r="F50" s="48">
        <f t="shared" si="33"/>
        <v>85.225040444940632</v>
      </c>
      <c r="G50" s="64">
        <f t="shared" si="33"/>
        <v>83.082278848410766</v>
      </c>
      <c r="H50" s="49">
        <f t="shared" si="33"/>
        <v>82.855130975987095</v>
      </c>
      <c r="I50" s="64">
        <f t="shared" si="33"/>
        <v>83.955536224617276</v>
      </c>
      <c r="J50" s="64">
        <f t="shared" si="33"/>
        <v>98.000846336146878</v>
      </c>
      <c r="K50" s="64">
        <f t="shared" si="33"/>
        <v>87.153273495292567</v>
      </c>
      <c r="L50" s="54">
        <f t="shared" si="33"/>
        <v>87.380421367716238</v>
      </c>
    </row>
    <row r="51" spans="2:19" x14ac:dyDescent="0.25">
      <c r="B51" s="12"/>
      <c r="C51" s="48">
        <f t="shared" ref="C51:L51" si="34">((C44-$M$38)/($M$37-$M$38))*100</f>
        <v>96.292189562471137</v>
      </c>
      <c r="D51" s="64">
        <f t="shared" si="34"/>
        <v>84.891890232052589</v>
      </c>
      <c r="E51" s="64">
        <f t="shared" si="34"/>
        <v>93.553795767141466</v>
      </c>
      <c r="F51" s="48">
        <f t="shared" si="34"/>
        <v>100.79224130170874</v>
      </c>
      <c r="G51" s="64">
        <f t="shared" si="34"/>
        <v>92.011714099909739</v>
      </c>
      <c r="H51" s="49">
        <f t="shared" si="34"/>
        <v>82.739033174526128</v>
      </c>
      <c r="I51" s="64">
        <f t="shared" si="34"/>
        <v>96.91306041376248</v>
      </c>
      <c r="J51" s="64">
        <f t="shared" si="34"/>
        <v>90.96431002151175</v>
      </c>
      <c r="K51" s="64">
        <f t="shared" si="34"/>
        <v>115.40542109429749</v>
      </c>
      <c r="L51" s="54">
        <f t="shared" si="34"/>
        <v>93.230741015250047</v>
      </c>
      <c r="M51" s="13"/>
    </row>
    <row r="52" spans="2:19" x14ac:dyDescent="0.25">
      <c r="B52" s="10"/>
      <c r="C52" s="50">
        <f t="shared" ref="C52:L52" si="35">((C45-$M$38)/($M$37-$M$38))*100</f>
        <v>81.530101720182429</v>
      </c>
      <c r="D52" s="51">
        <f t="shared" si="35"/>
        <v>90.000193496335768</v>
      </c>
      <c r="E52" s="51">
        <f t="shared" si="35"/>
        <v>98.215374882324795</v>
      </c>
      <c r="F52" s="50">
        <f t="shared" si="35"/>
        <v>97.455691442330107</v>
      </c>
      <c r="G52" s="51">
        <f t="shared" si="35"/>
        <v>97.061968463462421</v>
      </c>
      <c r="H52" s="52">
        <f t="shared" si="35"/>
        <v>80.861277429157212</v>
      </c>
      <c r="I52" s="51">
        <f t="shared" si="35"/>
        <v>89.331369205310551</v>
      </c>
      <c r="J52" s="51">
        <f t="shared" si="35"/>
        <v>89.591327325973182</v>
      </c>
      <c r="K52" s="51">
        <f t="shared" si="35"/>
        <v>98.318853357540007</v>
      </c>
      <c r="L52" s="55">
        <f t="shared" si="35"/>
        <v>92.630061085951922</v>
      </c>
      <c r="M52" s="14"/>
    </row>
    <row r="53" spans="2:19" x14ac:dyDescent="0.25">
      <c r="B53" s="10"/>
      <c r="M53" s="14"/>
    </row>
    <row r="54" spans="2:19" x14ac:dyDescent="0.25">
      <c r="C54" s="12" t="s">
        <v>2</v>
      </c>
      <c r="F54" s="12" t="s">
        <v>3</v>
      </c>
      <c r="G54" s="12"/>
      <c r="H54" s="12"/>
      <c r="I54" s="12" t="s">
        <v>4</v>
      </c>
      <c r="J54" s="12"/>
      <c r="K54" s="12"/>
      <c r="L54" s="12" t="s">
        <v>5</v>
      </c>
      <c r="O54" s="12" t="s">
        <v>29</v>
      </c>
      <c r="R54" s="12" t="s">
        <v>51</v>
      </c>
    </row>
    <row r="55" spans="2:19" x14ac:dyDescent="0.25">
      <c r="B55" s="12" t="s">
        <v>1</v>
      </c>
      <c r="C55" s="13" t="s">
        <v>8</v>
      </c>
      <c r="D55" s="13" t="s">
        <v>13</v>
      </c>
      <c r="F55" s="13" t="s">
        <v>8</v>
      </c>
      <c r="G55" s="13" t="s">
        <v>13</v>
      </c>
      <c r="I55" s="13" t="s">
        <v>8</v>
      </c>
      <c r="J55" s="13" t="s">
        <v>13</v>
      </c>
      <c r="L55" s="13" t="s">
        <v>8</v>
      </c>
      <c r="M55" s="13" t="s">
        <v>13</v>
      </c>
      <c r="O55" s="13" t="s">
        <v>8</v>
      </c>
      <c r="P55" s="13" t="s">
        <v>13</v>
      </c>
      <c r="R55" s="13" t="s">
        <v>8</v>
      </c>
      <c r="S55" s="13" t="s">
        <v>13</v>
      </c>
    </row>
    <row r="56" spans="2:19" x14ac:dyDescent="0.25">
      <c r="B56" s="10">
        <v>8</v>
      </c>
      <c r="C56" s="14">
        <f>AVERAGE(C47:E47)</f>
        <v>100.46582139615178</v>
      </c>
      <c r="D56" s="14">
        <f>STDEV(C47:E47)</f>
        <v>11.15744003506409</v>
      </c>
      <c r="E56" s="14"/>
      <c r="F56" s="14">
        <f>AVERAGE(F47:H47)</f>
        <v>97.982337990986437</v>
      </c>
      <c r="G56" s="14">
        <f>STDEV(F47:H47)</f>
        <v>5.1886405619117832</v>
      </c>
      <c r="H56" s="14"/>
      <c r="I56" s="14">
        <f>AVERAGE(I47:K47)</f>
        <v>104.85734692967587</v>
      </c>
      <c r="J56" s="14">
        <f>STDEV(I47:K47)</f>
        <v>18.486921072016138</v>
      </c>
      <c r="K56" s="14"/>
      <c r="L56" s="14">
        <f>AVERAGE(C50:E50)</f>
        <v>85.79964043333085</v>
      </c>
      <c r="M56" s="14">
        <f>STDEV(C50:E50)</f>
        <v>8.3554541560224571</v>
      </c>
      <c r="O56" s="14">
        <f>AVERAGE(F50:H50)</f>
        <v>83.720816756446155</v>
      </c>
      <c r="P56" s="14">
        <f>STDEV(F50:H50)</f>
        <v>1.3076374565442732</v>
      </c>
      <c r="R56" s="14">
        <f>AVERAGE(I50:K50)</f>
        <v>89.70321868535224</v>
      </c>
      <c r="S56" s="14">
        <f>STDEV(I50:K50)</f>
        <v>7.3616811521886953</v>
      </c>
    </row>
    <row r="57" spans="2:19" x14ac:dyDescent="0.25">
      <c r="B57" s="10">
        <v>16</v>
      </c>
      <c r="C57" s="14">
        <f t="shared" ref="C57:C58" si="36">AVERAGE(C48:E48)</f>
        <v>89.571977692396374</v>
      </c>
      <c r="D57" s="14">
        <f t="shared" ref="D57:D58" si="37">STDEV(C48:E48)</f>
        <v>4.9696953321840978</v>
      </c>
      <c r="E57" s="14"/>
      <c r="F57" s="14">
        <f t="shared" ref="F57:F58" si="38">AVERAGE(F48:H48)</f>
        <v>90.49991881566784</v>
      </c>
      <c r="G57" s="14">
        <f t="shared" ref="G57:G58" si="39">STDEV(F48:H48)</f>
        <v>2.6051656923046833</v>
      </c>
      <c r="H57" s="14"/>
      <c r="I57" s="14">
        <f t="shared" ref="I57" si="40">AVERAGE(I48:K48)</f>
        <v>91.12583739745746</v>
      </c>
      <c r="J57" s="14">
        <f t="shared" ref="J57:J58" si="41">STDEV(I48:K48)</f>
        <v>5.0661790504438891</v>
      </c>
      <c r="K57" s="14"/>
      <c r="L57" s="14">
        <f t="shared" ref="L57:L58" si="42">AVERAGE(C51:E51)</f>
        <v>91.579291853888392</v>
      </c>
      <c r="M57" s="14">
        <f t="shared" ref="M57:M58" si="43">STDEV(C51:E51)</f>
        <v>5.9511096010218267</v>
      </c>
      <c r="O57" s="14">
        <f t="shared" ref="O57:O58" si="44">AVERAGE(F51:H51)</f>
        <v>91.847662858714855</v>
      </c>
      <c r="P57" s="14">
        <f t="shared" ref="P57:P58" si="45">STDEV(F51:H51)</f>
        <v>9.0277220564296439</v>
      </c>
      <c r="R57" s="14">
        <f t="shared" ref="R57:R58" si="46">AVERAGE(I51:K51)</f>
        <v>101.09426384319057</v>
      </c>
      <c r="S57" s="14">
        <f t="shared" ref="S57:S58" si="47">STDEV(I51:K51)</f>
        <v>12.745737491677655</v>
      </c>
    </row>
    <row r="58" spans="2:19" x14ac:dyDescent="0.25">
      <c r="B58" s="10">
        <v>32</v>
      </c>
      <c r="C58" s="14">
        <f t="shared" si="36"/>
        <v>94.737488568993641</v>
      </c>
      <c r="D58" s="14">
        <f t="shared" si="37"/>
        <v>6.0035168410756432</v>
      </c>
      <c r="E58" s="14"/>
      <c r="F58" s="14">
        <f t="shared" si="38"/>
        <v>89.773886912328479</v>
      </c>
      <c r="G58" s="14">
        <f t="shared" si="39"/>
        <v>4.7120079793684901</v>
      </c>
      <c r="H58" s="14"/>
      <c r="I58" s="14">
        <f>AVERAGE(I49:K49)</f>
        <v>91.595276333799688</v>
      </c>
      <c r="J58" s="14">
        <f t="shared" si="41"/>
        <v>11.559892187201584</v>
      </c>
      <c r="K58" s="14"/>
      <c r="L58" s="14">
        <f t="shared" si="42"/>
        <v>89.915223366280998</v>
      </c>
      <c r="M58" s="14">
        <f t="shared" si="43"/>
        <v>8.3429611089875166</v>
      </c>
      <c r="O58" s="14">
        <f t="shared" si="44"/>
        <v>91.792979111649913</v>
      </c>
      <c r="P58" s="14">
        <f t="shared" si="45"/>
        <v>9.4691779317046549</v>
      </c>
      <c r="R58" s="14">
        <f t="shared" si="46"/>
        <v>92.413849962941256</v>
      </c>
      <c r="S58" s="14">
        <f t="shared" si="47"/>
        <v>5.1155345149643718</v>
      </c>
    </row>
    <row r="59" spans="2:19" x14ac:dyDescent="0.25"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2:19" x14ac:dyDescent="0.25">
      <c r="B60" s="13" t="s">
        <v>6</v>
      </c>
      <c r="C60" s="14">
        <f>AVERAGE(C47:L47)</f>
        <v>100</v>
      </c>
      <c r="D60" s="14">
        <f>STDEV(C47:L47)</f>
        <v>11.393643811972161</v>
      </c>
      <c r="E60" s="14"/>
      <c r="F60" s="14"/>
      <c r="G60" s="14"/>
      <c r="H60" s="14"/>
      <c r="I60" s="14"/>
      <c r="J60" s="14"/>
      <c r="K60" s="14"/>
      <c r="L60" s="14"/>
      <c r="M60" s="14"/>
    </row>
    <row r="61" spans="2:19" x14ac:dyDescent="0.25">
      <c r="B61" s="13" t="s">
        <v>15</v>
      </c>
      <c r="C61" s="14">
        <f>AVERAGE(L50:L52)</f>
        <v>91.080407822972731</v>
      </c>
      <c r="D61" s="14">
        <f>STDEV(L50:L52)</f>
        <v>3.2183270376356345</v>
      </c>
      <c r="E61" s="14"/>
      <c r="F61" s="14"/>
      <c r="G61" s="14"/>
    </row>
  </sheetData>
  <conditionalFormatting sqref="B6:L11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40:L45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N5:N9">
    <cfRule type="colorScale" priority="8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P5:Y10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K6:AT11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rism7.Document" shapeId="3073" r:id="rId4">
          <objectPr defaultSize="0" autoPict="0" r:id="rId5">
            <anchor moveWithCells="1">
              <from>
                <xdr:col>22</xdr:col>
                <xdr:colOff>104775</xdr:colOff>
                <xdr:row>18</xdr:row>
                <xdr:rowOff>104775</xdr:rowOff>
              </from>
              <to>
                <xdr:col>31</xdr:col>
                <xdr:colOff>57150</xdr:colOff>
                <xdr:row>46</xdr:row>
                <xdr:rowOff>180975</xdr:rowOff>
              </to>
            </anchor>
          </objectPr>
        </oleObject>
      </mc:Choice>
      <mc:Fallback>
        <oleObject progId="Prism7.Document" shapeId="3073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F7246-C73D-48B7-9459-B004F0059906}">
  <dimension ref="B2:AE58"/>
  <sheetViews>
    <sheetView zoomScale="55" zoomScaleNormal="55" workbookViewId="0">
      <selection activeCell="BA23" sqref="BA23"/>
    </sheetView>
  </sheetViews>
  <sheetFormatPr defaultRowHeight="15" x14ac:dyDescent="0.25"/>
  <sheetData>
    <row r="2" spans="2:31" x14ac:dyDescent="0.25">
      <c r="B2" s="12" t="s">
        <v>42</v>
      </c>
      <c r="P2" s="12" t="s">
        <v>43</v>
      </c>
    </row>
    <row r="4" spans="2:31" x14ac:dyDescent="0.25">
      <c r="B4" s="11" t="s">
        <v>20</v>
      </c>
    </row>
    <row r="5" spans="2:31" x14ac:dyDescent="0.25">
      <c r="B5" s="11" t="s">
        <v>1</v>
      </c>
      <c r="P5" t="s">
        <v>1</v>
      </c>
      <c r="Q5">
        <v>110.06434178753297</v>
      </c>
      <c r="R5">
        <v>109.45215178601796</v>
      </c>
      <c r="S5">
        <v>104.4433245008951</v>
      </c>
      <c r="T5">
        <v>112.80806606705028</v>
      </c>
      <c r="U5">
        <v>103.86452668128089</v>
      </c>
      <c r="V5">
        <v>108.52551873827024</v>
      </c>
      <c r="W5">
        <v>110.89358097140331</v>
      </c>
      <c r="X5">
        <v>124.67342136914129</v>
      </c>
      <c r="Y5">
        <v>122.85076477372161</v>
      </c>
      <c r="Z5">
        <v>102.25891926821653</v>
      </c>
      <c r="AA5">
        <v>101.61611976662577</v>
      </c>
      <c r="AB5">
        <v>106.92547668885599</v>
      </c>
    </row>
    <row r="6" spans="2:31" x14ac:dyDescent="0.25">
      <c r="B6">
        <v>8</v>
      </c>
      <c r="C6">
        <v>103.60615678676697</v>
      </c>
      <c r="D6">
        <v>96.366666930880513</v>
      </c>
      <c r="E6">
        <v>105.58703600744177</v>
      </c>
      <c r="F6">
        <v>89.298115890991397</v>
      </c>
      <c r="G6">
        <v>99.710708474357475</v>
      </c>
      <c r="H6">
        <v>90.197379074036121</v>
      </c>
      <c r="I6">
        <v>77.122326108594166</v>
      </c>
      <c r="J6">
        <v>81.922472860518866</v>
      </c>
      <c r="K6">
        <v>67.028511317223078</v>
      </c>
      <c r="L6">
        <v>96.786812256050396</v>
      </c>
      <c r="M6">
        <v>47.085740038477084</v>
      </c>
      <c r="N6">
        <v>65.144651424546737</v>
      </c>
      <c r="P6">
        <v>8</v>
      </c>
      <c r="Q6">
        <v>106.28545986909029</v>
      </c>
      <c r="R6">
        <v>99.860247535007701</v>
      </c>
      <c r="S6">
        <v>107.62392982694813</v>
      </c>
      <c r="T6">
        <v>103.50277804402204</v>
      </c>
      <c r="U6">
        <v>100.6143543096012</v>
      </c>
      <c r="V6">
        <v>97.61462330217762</v>
      </c>
      <c r="W6">
        <v>100.94827612860936</v>
      </c>
      <c r="X6">
        <v>104.18175240933869</v>
      </c>
      <c r="Y6">
        <v>99.289797760868709</v>
      </c>
      <c r="Z6">
        <v>89.4558001910775</v>
      </c>
      <c r="AA6">
        <v>95.825358888658727</v>
      </c>
      <c r="AB6">
        <v>100.06060062641259</v>
      </c>
    </row>
    <row r="7" spans="2:31" x14ac:dyDescent="0.25">
      <c r="B7">
        <v>16</v>
      </c>
      <c r="C7">
        <v>86.514449289623315</v>
      </c>
      <c r="D7">
        <v>102.61938597454714</v>
      </c>
      <c r="E7">
        <v>98.856014394370888</v>
      </c>
      <c r="F7">
        <v>107.13119237071167</v>
      </c>
      <c r="G7">
        <v>90.738187092851163</v>
      </c>
      <c r="H7">
        <v>103.57055585688516</v>
      </c>
      <c r="I7">
        <v>63.981234777035581</v>
      </c>
      <c r="J7">
        <v>68.848235183547473</v>
      </c>
      <c r="K7">
        <v>57.006441911262641</v>
      </c>
      <c r="L7">
        <v>78.497717758454939</v>
      </c>
      <c r="M7">
        <v>72.257771567494004</v>
      </c>
      <c r="N7">
        <v>75.406687403679896</v>
      </c>
      <c r="P7">
        <v>16</v>
      </c>
      <c r="Q7">
        <v>111.89812911025297</v>
      </c>
      <c r="R7">
        <v>105.6704871857502</v>
      </c>
      <c r="S7">
        <v>100.00494698991125</v>
      </c>
      <c r="T7">
        <v>96.326241617171021</v>
      </c>
      <c r="U7">
        <v>100.01329503538645</v>
      </c>
      <c r="V7">
        <v>104.50454350104661</v>
      </c>
      <c r="W7">
        <v>93.557473201228106</v>
      </c>
      <c r="X7">
        <v>109.79442165050135</v>
      </c>
      <c r="Y7">
        <v>82.643795083310408</v>
      </c>
      <c r="Z7">
        <v>101.50202981179797</v>
      </c>
      <c r="AA7">
        <v>92.5668384715038</v>
      </c>
      <c r="AB7">
        <v>85.671352908984659</v>
      </c>
    </row>
    <row r="8" spans="2:31" x14ac:dyDescent="0.25">
      <c r="B8">
        <v>32</v>
      </c>
      <c r="C8">
        <v>83.246229573909872</v>
      </c>
      <c r="D8">
        <v>111.03071712547403</v>
      </c>
      <c r="E8">
        <v>93.20497824198894</v>
      </c>
      <c r="F8">
        <v>102.74847331572158</v>
      </c>
      <c r="G8">
        <v>104.15865060699359</v>
      </c>
      <c r="H8">
        <v>104.26844278769775</v>
      </c>
      <c r="I8">
        <v>87.09982641149648</v>
      </c>
      <c r="J8">
        <v>82.487196007804116</v>
      </c>
      <c r="K8">
        <v>94.649397649025119</v>
      </c>
      <c r="L8">
        <v>61.116039328609936</v>
      </c>
      <c r="M8">
        <v>72.732541220192431</v>
      </c>
      <c r="N8">
        <v>84.04086406989741</v>
      </c>
      <c r="P8">
        <v>32</v>
      </c>
      <c r="Q8">
        <v>107.50983987212032</v>
      </c>
      <c r="R8">
        <v>94.578717431028153</v>
      </c>
      <c r="S8">
        <v>89.461365554727635</v>
      </c>
      <c r="T8">
        <v>83.311638721326787</v>
      </c>
      <c r="U8">
        <v>99.581979352500866</v>
      </c>
      <c r="V8">
        <v>101.56324881194946</v>
      </c>
      <c r="W8">
        <v>80.924097715418227</v>
      </c>
      <c r="X8">
        <v>112.33501015678866</v>
      </c>
      <c r="Y8">
        <v>90.193210874720592</v>
      </c>
      <c r="Z8">
        <v>83.567645449233069</v>
      </c>
      <c r="AA8">
        <v>97.784366893506785</v>
      </c>
      <c r="AB8">
        <v>96.162063389491976</v>
      </c>
    </row>
    <row r="10" spans="2:31" x14ac:dyDescent="0.25">
      <c r="B10">
        <v>8</v>
      </c>
      <c r="C10">
        <v>97.796954671093388</v>
      </c>
      <c r="D10">
        <v>92.005417138948928</v>
      </c>
      <c r="E10">
        <v>110.19776407136945</v>
      </c>
      <c r="F10">
        <v>101.15730198398185</v>
      </c>
      <c r="G10">
        <v>89.400298712636868</v>
      </c>
      <c r="H10">
        <v>101.41112846115435</v>
      </c>
      <c r="I10">
        <v>79.620098219613794</v>
      </c>
      <c r="J10">
        <v>76.485314050251205</v>
      </c>
      <c r="K10">
        <v>64.576938886202711</v>
      </c>
      <c r="L10">
        <v>72.590952789135827</v>
      </c>
      <c r="N10">
        <v>81.629512536758753</v>
      </c>
      <c r="P10">
        <v>8</v>
      </c>
      <c r="Q10">
        <v>99.039356396612561</v>
      </c>
      <c r="R10">
        <v>94.325493384946938</v>
      </c>
      <c r="S10">
        <v>89.873202464837732</v>
      </c>
      <c r="T10">
        <v>90.168166738294957</v>
      </c>
      <c r="U10">
        <v>101.05401803796197</v>
      </c>
      <c r="V10">
        <v>81.558549171533784</v>
      </c>
      <c r="W10">
        <v>94.283753157570914</v>
      </c>
      <c r="X10">
        <v>105.40891509419379</v>
      </c>
      <c r="Y10">
        <v>92.41657365295012</v>
      </c>
      <c r="Z10">
        <v>84.911680770741043</v>
      </c>
      <c r="AA10">
        <v>100.70061744617831</v>
      </c>
      <c r="AB10">
        <v>94.500802339926238</v>
      </c>
    </row>
    <row r="11" spans="2:31" x14ac:dyDescent="0.25">
      <c r="B11">
        <v>16</v>
      </c>
      <c r="C11">
        <v>135.96848910061226</v>
      </c>
      <c r="D11">
        <v>107.1553792620054</v>
      </c>
      <c r="E11">
        <v>108.01713917540366</v>
      </c>
      <c r="F11">
        <v>86.554126661857978</v>
      </c>
      <c r="G11">
        <v>81.108814966884566</v>
      </c>
      <c r="H11">
        <v>87.720260937604394</v>
      </c>
      <c r="I11">
        <v>98.02115900050164</v>
      </c>
      <c r="J11">
        <v>88.849978994998438</v>
      </c>
      <c r="K11">
        <v>79.943224216785197</v>
      </c>
      <c r="L11">
        <v>84.547158210124749</v>
      </c>
      <c r="M11">
        <v>87.126459168201947</v>
      </c>
      <c r="N11">
        <v>82.379577929688168</v>
      </c>
      <c r="P11">
        <v>16</v>
      </c>
      <c r="Q11">
        <v>109.3519752403155</v>
      </c>
      <c r="R11">
        <v>100.23034421774177</v>
      </c>
      <c r="S11">
        <v>82.048301172745809</v>
      </c>
      <c r="T11">
        <v>101.89717063095765</v>
      </c>
      <c r="U11">
        <v>85.838313818488771</v>
      </c>
      <c r="V11">
        <v>99.45954135219786</v>
      </c>
      <c r="W11">
        <v>83.673387358585657</v>
      </c>
      <c r="X11">
        <v>97.976371939436476</v>
      </c>
      <c r="Y11">
        <v>117.16852848693222</v>
      </c>
      <c r="Z11">
        <v>94.97942361383798</v>
      </c>
      <c r="AA11">
        <v>109.99477474190627</v>
      </c>
      <c r="AB11">
        <v>101.89160526730751</v>
      </c>
    </row>
    <row r="12" spans="2:31" x14ac:dyDescent="0.25">
      <c r="B12">
        <v>32</v>
      </c>
      <c r="C12">
        <v>95.697315096538077</v>
      </c>
      <c r="D12">
        <v>133.09948897265727</v>
      </c>
      <c r="E12">
        <v>109.37187685067651</v>
      </c>
      <c r="F12">
        <v>81.057723556061845</v>
      </c>
      <c r="G12">
        <v>83.633763360256737</v>
      </c>
      <c r="H12">
        <v>78.996402539623588</v>
      </c>
      <c r="I12">
        <v>122.83555065375944</v>
      </c>
      <c r="J12">
        <v>112.82679762615173</v>
      </c>
      <c r="K12">
        <v>96.714251582169183</v>
      </c>
      <c r="L12">
        <v>67.152706927574073</v>
      </c>
      <c r="N12">
        <v>83.542451051552277</v>
      </c>
      <c r="P12">
        <v>32</v>
      </c>
      <c r="Q12">
        <v>103.78382890835394</v>
      </c>
      <c r="R12">
        <v>112.66614929397178</v>
      </c>
      <c r="S12">
        <v>94.589848158328422</v>
      </c>
      <c r="T12">
        <v>102.26448463186667</v>
      </c>
      <c r="U12">
        <v>92.633622835305445</v>
      </c>
      <c r="V12">
        <v>94.626023022054312</v>
      </c>
      <c r="W12">
        <v>88.932656007964667</v>
      </c>
      <c r="X12">
        <v>99.448410624897591</v>
      </c>
      <c r="Y12">
        <v>92.449965834850929</v>
      </c>
      <c r="Z12">
        <v>90.591134375705337</v>
      </c>
      <c r="AA12">
        <v>106.7585157793519</v>
      </c>
      <c r="AB12">
        <v>113.06963815860669</v>
      </c>
    </row>
    <row r="13" spans="2:31" x14ac:dyDescent="0.25">
      <c r="Q13">
        <v>106.5108570969208</v>
      </c>
      <c r="R13">
        <v>110.72105469824909</v>
      </c>
      <c r="S13">
        <v>105.52578773084666</v>
      </c>
      <c r="T13">
        <v>106.31328668734096</v>
      </c>
      <c r="U13">
        <v>98.616388759202181</v>
      </c>
      <c r="V13">
        <v>93.969310111338203</v>
      </c>
      <c r="W13">
        <v>89.934421464989228</v>
      </c>
      <c r="X13">
        <v>95.736313070256543</v>
      </c>
      <c r="Y13">
        <v>88.968830871690557</v>
      </c>
      <c r="Z13">
        <v>78.486468436658441</v>
      </c>
      <c r="AA13">
        <v>97.923500984760196</v>
      </c>
      <c r="AB13">
        <v>92.533446289602978</v>
      </c>
    </row>
    <row r="15" spans="2:31" x14ac:dyDescent="0.25">
      <c r="D15" t="s">
        <v>2</v>
      </c>
      <c r="G15" t="s">
        <v>3</v>
      </c>
      <c r="J15" t="s">
        <v>4</v>
      </c>
      <c r="M15" t="s">
        <v>5</v>
      </c>
      <c r="R15" t="s">
        <v>2</v>
      </c>
      <c r="U15" t="s">
        <v>3</v>
      </c>
      <c r="X15" t="s">
        <v>4</v>
      </c>
      <c r="AA15" t="s">
        <v>5</v>
      </c>
    </row>
    <row r="16" spans="2:31" x14ac:dyDescent="0.25">
      <c r="B16" t="s">
        <v>1</v>
      </c>
      <c r="C16" t="s">
        <v>8</v>
      </c>
      <c r="D16" t="s">
        <v>13</v>
      </c>
      <c r="F16" t="s">
        <v>8</v>
      </c>
      <c r="G16" t="s">
        <v>13</v>
      </c>
      <c r="I16" t="s">
        <v>8</v>
      </c>
      <c r="J16" t="s">
        <v>13</v>
      </c>
      <c r="L16" t="s">
        <v>8</v>
      </c>
      <c r="M16" t="s">
        <v>13</v>
      </c>
      <c r="P16" t="s">
        <v>1</v>
      </c>
      <c r="Q16" t="s">
        <v>8</v>
      </c>
      <c r="R16" t="s">
        <v>13</v>
      </c>
      <c r="T16" t="s">
        <v>8</v>
      </c>
      <c r="U16" t="s">
        <v>13</v>
      </c>
      <c r="W16" t="s">
        <v>8</v>
      </c>
      <c r="X16" t="s">
        <v>13</v>
      </c>
      <c r="Z16" t="s">
        <v>8</v>
      </c>
      <c r="AA16" t="s">
        <v>13</v>
      </c>
      <c r="AD16" t="s">
        <v>8</v>
      </c>
      <c r="AE16" t="s">
        <v>13</v>
      </c>
    </row>
    <row r="17" spans="2:31" x14ac:dyDescent="0.25">
      <c r="B17">
        <v>8</v>
      </c>
      <c r="C17">
        <v>101.85328657502976</v>
      </c>
      <c r="D17">
        <v>4.8536807642652535</v>
      </c>
      <c r="F17">
        <v>93.068734479794998</v>
      </c>
      <c r="G17">
        <v>5.7696648495755891</v>
      </c>
      <c r="I17">
        <v>75.35777009544536</v>
      </c>
      <c r="J17">
        <v>7.6021553559466373</v>
      </c>
      <c r="L17">
        <v>69.672401239691411</v>
      </c>
      <c r="M17">
        <v>25.157991447759013</v>
      </c>
      <c r="P17">
        <v>8</v>
      </c>
      <c r="Q17">
        <v>104.58987907701538</v>
      </c>
      <c r="R17">
        <v>4.1502935256903681</v>
      </c>
      <c r="T17">
        <v>100.57725188526695</v>
      </c>
      <c r="U17">
        <v>2.944252707971045</v>
      </c>
      <c r="W17">
        <v>101.47327543293892</v>
      </c>
      <c r="X17">
        <v>2.4878752526667487</v>
      </c>
      <c r="Z17">
        <v>95.113919902049602</v>
      </c>
      <c r="AA17">
        <v>5.3380761648810715</v>
      </c>
      <c r="AC17" t="s">
        <v>6</v>
      </c>
      <c r="AD17">
        <v>100.00000000000003</v>
      </c>
      <c r="AE17">
        <v>8.7317431868746826</v>
      </c>
    </row>
    <row r="18" spans="2:31" x14ac:dyDescent="0.25">
      <c r="B18">
        <v>16</v>
      </c>
      <c r="C18">
        <v>95.996616552847115</v>
      </c>
      <c r="D18">
        <v>8.424628384589699</v>
      </c>
      <c r="F18">
        <v>100.47997844014934</v>
      </c>
      <c r="G18">
        <v>8.6224362616733075</v>
      </c>
      <c r="I18">
        <v>63.278637290615229</v>
      </c>
      <c r="J18">
        <v>5.9520794178863001</v>
      </c>
      <c r="L18">
        <v>75.387392243209604</v>
      </c>
      <c r="M18">
        <v>3.1200178435283275</v>
      </c>
      <c r="P18">
        <v>16</v>
      </c>
      <c r="Q18">
        <v>105.85785442863813</v>
      </c>
      <c r="R18">
        <v>5.9488045101250862</v>
      </c>
      <c r="T18">
        <v>100.28136005120136</v>
      </c>
      <c r="U18">
        <v>4.0957355341231017</v>
      </c>
      <c r="W18">
        <v>95.331896645013288</v>
      </c>
      <c r="X18">
        <v>13.662011735690813</v>
      </c>
      <c r="Z18">
        <v>93.246740397428809</v>
      </c>
      <c r="AA18">
        <v>7.9372087519463728</v>
      </c>
      <c r="AC18" t="s">
        <v>28</v>
      </c>
      <c r="AD18">
        <v>108.3993704955338</v>
      </c>
      <c r="AE18">
        <v>4.4731039805219339</v>
      </c>
    </row>
    <row r="19" spans="2:31" x14ac:dyDescent="0.25">
      <c r="B19">
        <v>32</v>
      </c>
      <c r="C19">
        <v>95.827308313790937</v>
      </c>
      <c r="D19">
        <v>14.076643718580906</v>
      </c>
      <c r="F19">
        <v>103.72518890347096</v>
      </c>
      <c r="G19">
        <v>0.84764000923176297</v>
      </c>
      <c r="I19">
        <v>88.07880668944189</v>
      </c>
      <c r="J19">
        <v>6.1399176687382617</v>
      </c>
      <c r="L19">
        <v>72.629814872899928</v>
      </c>
      <c r="M19">
        <v>11.462757603714206</v>
      </c>
      <c r="P19">
        <v>32</v>
      </c>
      <c r="Q19">
        <v>97.183307619292052</v>
      </c>
      <c r="R19">
        <v>9.3018693730344459</v>
      </c>
      <c r="T19">
        <v>94.818955628592377</v>
      </c>
      <c r="U19">
        <v>10.014744828048103</v>
      </c>
      <c r="W19">
        <v>94.48410624897582</v>
      </c>
      <c r="X19">
        <v>16.139088959246315</v>
      </c>
      <c r="Z19">
        <v>92.504691910743944</v>
      </c>
      <c r="AA19">
        <v>7.7820991227423795</v>
      </c>
      <c r="AC19" t="s">
        <v>15</v>
      </c>
      <c r="AD19">
        <v>119.47258903808874</v>
      </c>
      <c r="AE19">
        <v>7.4853225596761659</v>
      </c>
    </row>
    <row r="21" spans="2:31" x14ac:dyDescent="0.25">
      <c r="D21" t="s">
        <v>21</v>
      </c>
      <c r="G21" t="s">
        <v>29</v>
      </c>
      <c r="J21" t="s">
        <v>23</v>
      </c>
      <c r="M21" t="s">
        <v>30</v>
      </c>
      <c r="R21" t="s">
        <v>21</v>
      </c>
      <c r="U21" t="s">
        <v>29</v>
      </c>
      <c r="X21" t="s">
        <v>23</v>
      </c>
      <c r="AA21" t="s">
        <v>30</v>
      </c>
    </row>
    <row r="22" spans="2:31" x14ac:dyDescent="0.25">
      <c r="B22" t="s">
        <v>1</v>
      </c>
      <c r="C22" t="s">
        <v>8</v>
      </c>
      <c r="D22" t="s">
        <v>13</v>
      </c>
      <c r="F22" t="s">
        <v>8</v>
      </c>
      <c r="G22" t="s">
        <v>13</v>
      </c>
      <c r="I22" t="s">
        <v>8</v>
      </c>
      <c r="J22" t="s">
        <v>13</v>
      </c>
      <c r="L22" t="s">
        <v>8</v>
      </c>
      <c r="M22" t="s">
        <v>13</v>
      </c>
      <c r="P22" t="s">
        <v>1</v>
      </c>
      <c r="Q22" t="s">
        <v>8</v>
      </c>
      <c r="R22" t="s">
        <v>13</v>
      </c>
      <c r="T22" t="s">
        <v>8</v>
      </c>
      <c r="U22" t="s">
        <v>13</v>
      </c>
      <c r="W22" t="s">
        <v>8</v>
      </c>
      <c r="X22" t="s">
        <v>13</v>
      </c>
      <c r="Z22" t="s">
        <v>8</v>
      </c>
      <c r="AA22" t="s">
        <v>13</v>
      </c>
    </row>
    <row r="23" spans="2:31" x14ac:dyDescent="0.25">
      <c r="B23">
        <v>8</v>
      </c>
      <c r="C23">
        <v>100.00004529380392</v>
      </c>
      <c r="D23">
        <v>9.2941152320322509</v>
      </c>
      <c r="F23">
        <v>97.32290971925768</v>
      </c>
      <c r="G23">
        <v>6.8623560707529956</v>
      </c>
      <c r="I23">
        <v>73.560783718689223</v>
      </c>
      <c r="J23">
        <v>7.936549560594182</v>
      </c>
      <c r="L23">
        <v>77.110232662947283</v>
      </c>
      <c r="M23">
        <v>6.3912268897039413</v>
      </c>
      <c r="P23">
        <v>8</v>
      </c>
      <c r="Q23">
        <v>94.412684082132401</v>
      </c>
      <c r="R23">
        <v>4.5836989581019125</v>
      </c>
      <c r="T23">
        <v>90.926911315930241</v>
      </c>
      <c r="U23">
        <v>9.7698565281705054</v>
      </c>
      <c r="W23">
        <v>97.369747301571621</v>
      </c>
      <c r="X23">
        <v>7.0244397587330285</v>
      </c>
      <c r="Z23">
        <v>93.371033518948536</v>
      </c>
      <c r="AA23">
        <v>7.9548672853091675</v>
      </c>
    </row>
    <row r="24" spans="2:31" x14ac:dyDescent="0.25">
      <c r="B24">
        <v>16</v>
      </c>
      <c r="C24">
        <v>117.04700251267377</v>
      </c>
      <c r="D24">
        <v>16.392152041761825</v>
      </c>
      <c r="F24">
        <v>85.127734188782313</v>
      </c>
      <c r="G24">
        <v>3.5289872586015449</v>
      </c>
      <c r="I24">
        <v>88.938120737428434</v>
      </c>
      <c r="J24">
        <v>9.0392896975451098</v>
      </c>
      <c r="L24">
        <v>84.684398436004955</v>
      </c>
      <c r="M24">
        <v>2.3764146382393512</v>
      </c>
      <c r="P24">
        <v>16</v>
      </c>
      <c r="Q24">
        <v>97.210206876934365</v>
      </c>
      <c r="R24">
        <v>13.900128652822739</v>
      </c>
      <c r="T24">
        <v>95.731675267214754</v>
      </c>
      <c r="U24">
        <v>8.6541585201289166</v>
      </c>
      <c r="W24">
        <v>99.606095928318112</v>
      </c>
      <c r="X24">
        <v>16.80693666353018</v>
      </c>
      <c r="Z24">
        <v>102.28860120768393</v>
      </c>
      <c r="AA24">
        <v>7.5155436734345384</v>
      </c>
    </row>
    <row r="25" spans="2:31" x14ac:dyDescent="0.25">
      <c r="B25">
        <v>32</v>
      </c>
      <c r="C25">
        <v>112.72289363995729</v>
      </c>
      <c r="D25">
        <v>18.924921077943686</v>
      </c>
      <c r="F25">
        <v>81.229296485314066</v>
      </c>
      <c r="G25">
        <v>2.3234364199876389</v>
      </c>
      <c r="I25">
        <v>110.79219995402678</v>
      </c>
      <c r="J25">
        <v>13.178970258044734</v>
      </c>
      <c r="L25">
        <v>75.347578989563175</v>
      </c>
      <c r="M25">
        <v>11.589299211977403</v>
      </c>
      <c r="P25">
        <v>32</v>
      </c>
      <c r="Q25">
        <v>103.67994212021806</v>
      </c>
      <c r="R25">
        <v>9.0385983446094826</v>
      </c>
      <c r="T25">
        <v>96.508043496408803</v>
      </c>
      <c r="U25">
        <v>5.0837855516861392</v>
      </c>
      <c r="W25">
        <v>93.610344155904386</v>
      </c>
      <c r="X25">
        <v>5.3530488674086163</v>
      </c>
      <c r="Z25">
        <v>103.47309610455466</v>
      </c>
      <c r="AA25">
        <v>11.593803082213201</v>
      </c>
    </row>
    <row r="29" spans="2:31" x14ac:dyDescent="0.25">
      <c r="B29" s="11" t="s">
        <v>44</v>
      </c>
    </row>
    <row r="31" spans="2:31" x14ac:dyDescent="0.25">
      <c r="D31" t="s">
        <v>2</v>
      </c>
      <c r="G31" t="s">
        <v>3</v>
      </c>
      <c r="J31" t="s">
        <v>4</v>
      </c>
      <c r="M31" t="s">
        <v>5</v>
      </c>
      <c r="R31" t="s">
        <v>2</v>
      </c>
      <c r="U31" t="s">
        <v>3</v>
      </c>
      <c r="X31" t="s">
        <v>4</v>
      </c>
      <c r="AA31" t="s">
        <v>5</v>
      </c>
      <c r="AC31" t="s">
        <v>40</v>
      </c>
      <c r="AD31" t="s">
        <v>8</v>
      </c>
      <c r="AE31" t="s">
        <v>41</v>
      </c>
    </row>
    <row r="32" spans="2:31" x14ac:dyDescent="0.25">
      <c r="B32" t="s">
        <v>1</v>
      </c>
      <c r="C32" t="s">
        <v>8</v>
      </c>
      <c r="D32" t="s">
        <v>13</v>
      </c>
      <c r="F32" t="s">
        <v>8</v>
      </c>
      <c r="G32" t="s">
        <v>13</v>
      </c>
      <c r="I32" t="s">
        <v>8</v>
      </c>
      <c r="J32" t="s">
        <v>13</v>
      </c>
      <c r="L32" t="s">
        <v>8</v>
      </c>
      <c r="M32" t="s">
        <v>13</v>
      </c>
      <c r="P32" t="s">
        <v>1</v>
      </c>
      <c r="Q32" t="s">
        <v>8</v>
      </c>
      <c r="R32" t="s">
        <v>13</v>
      </c>
      <c r="T32" t="s">
        <v>8</v>
      </c>
      <c r="U32" t="s">
        <v>13</v>
      </c>
      <c r="W32" t="s">
        <v>8</v>
      </c>
      <c r="X32" t="s">
        <v>13</v>
      </c>
      <c r="Z32" t="s">
        <v>8</v>
      </c>
      <c r="AA32" t="s">
        <v>13</v>
      </c>
      <c r="AC32" t="s">
        <v>6</v>
      </c>
      <c r="AD32">
        <v>100.00000000000003</v>
      </c>
      <c r="AE32">
        <v>5.2873313608692465</v>
      </c>
    </row>
    <row r="33" spans="2:31" x14ac:dyDescent="0.25">
      <c r="B33">
        <v>8</v>
      </c>
      <c r="C33">
        <v>88.660801456899463</v>
      </c>
      <c r="D33">
        <v>7.2358342455695395</v>
      </c>
      <c r="F33">
        <v>93.855318834721047</v>
      </c>
      <c r="G33">
        <v>8.0266230232262572</v>
      </c>
      <c r="I33">
        <v>75.550966335891658</v>
      </c>
      <c r="J33">
        <v>2.94433461640496</v>
      </c>
      <c r="L33">
        <v>87.005019574687665</v>
      </c>
      <c r="M33">
        <v>17.172133150458922</v>
      </c>
      <c r="P33">
        <v>8</v>
      </c>
      <c r="Q33">
        <v>101.00022308592604</v>
      </c>
      <c r="R33">
        <v>3.6912435144353068</v>
      </c>
      <c r="T33">
        <v>92.184076636884811</v>
      </c>
      <c r="U33">
        <v>3.1351676683122935</v>
      </c>
      <c r="W33">
        <v>97.875711699711971</v>
      </c>
      <c r="X33">
        <v>5.9610311083460825</v>
      </c>
      <c r="Z33">
        <v>97.091443640709983</v>
      </c>
      <c r="AA33">
        <v>3.8550634785175641</v>
      </c>
      <c r="AC33" t="s">
        <v>28</v>
      </c>
      <c r="AD33">
        <v>100.52840616554546</v>
      </c>
      <c r="AE33">
        <v>4.5887915483840311</v>
      </c>
    </row>
    <row r="34" spans="2:31" x14ac:dyDescent="0.25">
      <c r="B34">
        <v>16</v>
      </c>
      <c r="C34">
        <v>90.75432728905048</v>
      </c>
      <c r="D34">
        <v>3.6032552060399685</v>
      </c>
      <c r="F34">
        <v>96.973767144640576</v>
      </c>
      <c r="G34">
        <v>7.7318274882494178</v>
      </c>
      <c r="I34">
        <v>60.780283753760557</v>
      </c>
      <c r="J34">
        <v>18.528239850039899</v>
      </c>
      <c r="L34">
        <v>92.91062733371281</v>
      </c>
      <c r="M34">
        <v>10.217785275384452</v>
      </c>
      <c r="P34">
        <v>16</v>
      </c>
      <c r="Q34">
        <v>87.258653411481006</v>
      </c>
      <c r="R34">
        <v>1.334299096480738</v>
      </c>
      <c r="T34">
        <v>99.527463447599999</v>
      </c>
      <c r="U34">
        <v>2.7216679574234885</v>
      </c>
      <c r="W34">
        <v>99.253479911472184</v>
      </c>
      <c r="X34">
        <v>4.7998592187384608</v>
      </c>
      <c r="Z34">
        <v>98.256462459087288</v>
      </c>
      <c r="AA34">
        <v>5.9568429802097569</v>
      </c>
      <c r="AC34" t="s">
        <v>15</v>
      </c>
      <c r="AD34">
        <v>106.65103538692324</v>
      </c>
      <c r="AE34">
        <v>5.3246459835145581</v>
      </c>
    </row>
    <row r="35" spans="2:31" x14ac:dyDescent="0.25">
      <c r="B35">
        <v>32</v>
      </c>
      <c r="C35">
        <v>91.005735867028747</v>
      </c>
      <c r="D35">
        <v>10.360406030741467</v>
      </c>
      <c r="F35">
        <v>95.00021760070949</v>
      </c>
      <c r="G35">
        <v>3.5057114962862057</v>
      </c>
      <c r="I35">
        <v>81.95245530436371</v>
      </c>
      <c r="J35">
        <v>11.546561900824871</v>
      </c>
      <c r="L35">
        <v>57.780525854337277</v>
      </c>
      <c r="M35">
        <v>18.015446560544177</v>
      </c>
      <c r="P35">
        <v>32</v>
      </c>
      <c r="Q35">
        <v>89.036013657307322</v>
      </c>
      <c r="R35">
        <v>6.2388141183870589</v>
      </c>
      <c r="T35">
        <v>90.691690670755932</v>
      </c>
      <c r="U35">
        <v>3.1472228998121055</v>
      </c>
      <c r="W35">
        <v>89.883871018390536</v>
      </c>
      <c r="X35">
        <v>1.7886723222598564</v>
      </c>
      <c r="Z35">
        <v>105.94370253290845</v>
      </c>
      <c r="AA35">
        <v>2.8496506652849107</v>
      </c>
    </row>
    <row r="37" spans="2:31" x14ac:dyDescent="0.25">
      <c r="D37" t="s">
        <v>21</v>
      </c>
      <c r="G37" t="s">
        <v>23</v>
      </c>
      <c r="J37" t="s">
        <v>29</v>
      </c>
      <c r="M37" t="s">
        <v>30</v>
      </c>
      <c r="R37" t="s">
        <v>21</v>
      </c>
      <c r="U37" t="s">
        <v>23</v>
      </c>
      <c r="X37" t="s">
        <v>29</v>
      </c>
      <c r="AA37" t="s">
        <v>30</v>
      </c>
    </row>
    <row r="38" spans="2:31" x14ac:dyDescent="0.25">
      <c r="B38" t="s">
        <v>1</v>
      </c>
      <c r="C38" t="s">
        <v>8</v>
      </c>
      <c r="D38" t="s">
        <v>13</v>
      </c>
      <c r="F38" t="s">
        <v>8</v>
      </c>
      <c r="G38" t="s">
        <v>13</v>
      </c>
      <c r="I38" t="s">
        <v>8</v>
      </c>
      <c r="J38" t="s">
        <v>13</v>
      </c>
      <c r="L38" t="s">
        <v>8</v>
      </c>
      <c r="M38" t="s">
        <v>13</v>
      </c>
      <c r="P38" t="s">
        <v>1</v>
      </c>
      <c r="Q38" t="s">
        <v>8</v>
      </c>
      <c r="R38" t="s">
        <v>13</v>
      </c>
      <c r="T38" t="s">
        <v>8</v>
      </c>
      <c r="U38" t="s">
        <v>13</v>
      </c>
      <c r="W38" t="s">
        <v>8</v>
      </c>
      <c r="X38" t="s">
        <v>13</v>
      </c>
      <c r="Z38" t="s">
        <v>8</v>
      </c>
      <c r="AA38" t="s">
        <v>13</v>
      </c>
    </row>
    <row r="39" spans="2:31" x14ac:dyDescent="0.25">
      <c r="B39">
        <v>8</v>
      </c>
      <c r="C39">
        <v>68.641438768585047</v>
      </c>
      <c r="D39">
        <v>7.8762693163510669</v>
      </c>
      <c r="F39">
        <v>86.505787289960836</v>
      </c>
      <c r="G39">
        <v>10.37153236051754</v>
      </c>
      <c r="I39">
        <v>84.109690532825113</v>
      </c>
      <c r="J39">
        <v>5.8733741512292408</v>
      </c>
      <c r="L39">
        <v>101.33889339067862</v>
      </c>
      <c r="M39">
        <v>11.187903348739317</v>
      </c>
      <c r="P39">
        <v>8</v>
      </c>
      <c r="Q39">
        <v>97.121275658970319</v>
      </c>
      <c r="R39">
        <v>0.99255181155773609</v>
      </c>
      <c r="T39">
        <v>97.338735371025919</v>
      </c>
      <c r="U39">
        <v>4.1250883024908154</v>
      </c>
      <c r="W39">
        <v>101.20747710752414</v>
      </c>
      <c r="X39">
        <v>1.926522256572279</v>
      </c>
      <c r="Z39">
        <v>97.279856387617357</v>
      </c>
      <c r="AA39">
        <v>2.888160039546634</v>
      </c>
    </row>
    <row r="40" spans="2:31" x14ac:dyDescent="0.25">
      <c r="B40">
        <v>16</v>
      </c>
      <c r="C40">
        <v>90.837246919233039</v>
      </c>
      <c r="D40">
        <v>6.2371190647966541</v>
      </c>
      <c r="F40">
        <v>100.57017230785851</v>
      </c>
      <c r="G40">
        <v>1.2802615046476524</v>
      </c>
      <c r="I40">
        <v>61.434522753180126</v>
      </c>
      <c r="J40">
        <v>14.971310082319437</v>
      </c>
      <c r="L40">
        <v>90.739364348265667</v>
      </c>
      <c r="M40">
        <v>14.939760569991241</v>
      </c>
      <c r="P40">
        <v>16</v>
      </c>
      <c r="Q40">
        <v>94.803798872009523</v>
      </c>
      <c r="R40">
        <v>4.4613086088026757</v>
      </c>
      <c r="T40">
        <v>97.056116250664843</v>
      </c>
      <c r="U40">
        <v>2.5467114486924518</v>
      </c>
      <c r="W40">
        <v>96.02769667379539</v>
      </c>
      <c r="X40">
        <v>2.86202285700571</v>
      </c>
      <c r="Z40">
        <v>95.129595913536875</v>
      </c>
      <c r="AA40">
        <v>1.2205111941057212</v>
      </c>
    </row>
    <row r="41" spans="2:31" x14ac:dyDescent="0.25">
      <c r="B41">
        <v>32</v>
      </c>
      <c r="C41">
        <v>93.89997386112573</v>
      </c>
      <c r="D41">
        <v>4.0675857123154371</v>
      </c>
      <c r="F41">
        <v>102.98801208832215</v>
      </c>
      <c r="G41">
        <v>5.4037980268010637</v>
      </c>
      <c r="I41">
        <v>95.154133267636666</v>
      </c>
      <c r="J41">
        <v>3.7194918897207527</v>
      </c>
      <c r="L41">
        <v>101.78614504257484</v>
      </c>
      <c r="M41">
        <v>6.756521734977639</v>
      </c>
      <c r="P41">
        <v>32</v>
      </c>
      <c r="Q41">
        <v>94.295869508471696</v>
      </c>
      <c r="R41">
        <v>1.2802452053868527</v>
      </c>
      <c r="T41">
        <v>96.160370649742674</v>
      </c>
      <c r="U41">
        <v>2.0845932022512423</v>
      </c>
      <c r="W41">
        <v>97.539708967727123</v>
      </c>
      <c r="X41">
        <v>3.7952370271142404</v>
      </c>
      <c r="Z41">
        <v>98.882149789442224</v>
      </c>
      <c r="AA41">
        <v>3.0989998200021978</v>
      </c>
    </row>
    <row r="45" spans="2:31" x14ac:dyDescent="0.25">
      <c r="B45" s="12" t="s">
        <v>42</v>
      </c>
    </row>
    <row r="47" spans="2:31" x14ac:dyDescent="0.25">
      <c r="D47" s="12" t="s">
        <v>2</v>
      </c>
      <c r="E47" s="12"/>
      <c r="F47" s="12"/>
      <c r="G47" s="12" t="s">
        <v>3</v>
      </c>
      <c r="H47" s="12"/>
      <c r="I47" s="12"/>
      <c r="J47" s="12" t="s">
        <v>4</v>
      </c>
      <c r="K47" s="12"/>
      <c r="L47" s="12"/>
      <c r="M47" s="12" t="s">
        <v>5</v>
      </c>
      <c r="N47" s="12"/>
      <c r="O47" s="12"/>
      <c r="P47" s="12" t="s">
        <v>21</v>
      </c>
      <c r="Q47" s="12"/>
      <c r="R47" s="12"/>
      <c r="S47" s="12" t="s">
        <v>23</v>
      </c>
      <c r="T47" s="12"/>
      <c r="U47" s="12"/>
      <c r="V47" s="12" t="s">
        <v>29</v>
      </c>
      <c r="W47" s="12"/>
      <c r="X47" s="12"/>
      <c r="Y47" s="12" t="s">
        <v>30</v>
      </c>
    </row>
    <row r="48" spans="2:31" x14ac:dyDescent="0.25">
      <c r="B48" t="s">
        <v>1</v>
      </c>
      <c r="C48" t="s">
        <v>8</v>
      </c>
      <c r="D48" t="s">
        <v>13</v>
      </c>
      <c r="F48" t="s">
        <v>8</v>
      </c>
      <c r="G48" t="s">
        <v>13</v>
      </c>
      <c r="I48" t="s">
        <v>8</v>
      </c>
      <c r="J48" t="s">
        <v>13</v>
      </c>
      <c r="L48" t="s">
        <v>8</v>
      </c>
      <c r="M48" t="s">
        <v>13</v>
      </c>
      <c r="O48" t="s">
        <v>8</v>
      </c>
      <c r="P48" t="s">
        <v>13</v>
      </c>
      <c r="R48" t="s">
        <v>8</v>
      </c>
      <c r="S48" t="s">
        <v>13</v>
      </c>
      <c r="U48" t="s">
        <v>8</v>
      </c>
      <c r="V48" t="s">
        <v>13</v>
      </c>
      <c r="X48" t="s">
        <v>8</v>
      </c>
      <c r="Y48" t="s">
        <v>13</v>
      </c>
    </row>
    <row r="49" spans="2:25" x14ac:dyDescent="0.25">
      <c r="B49">
        <v>8</v>
      </c>
      <c r="C49">
        <f>AVERAGE(C17,C33)</f>
        <v>95.25704401596461</v>
      </c>
      <c r="D49">
        <f>STDEV(C17,C33)</f>
        <v>9.3284956877325413</v>
      </c>
      <c r="F49">
        <f>AVERAGE(F17,F33)</f>
        <v>93.462026657258022</v>
      </c>
      <c r="G49">
        <f>STDEV(F17,F33)</f>
        <v>0.55619913134345533</v>
      </c>
      <c r="I49">
        <f>AVERAGE(I17,I33)</f>
        <v>75.454368215668509</v>
      </c>
      <c r="J49">
        <f>STDEV(I17,I33)</f>
        <v>0.136610371719324</v>
      </c>
      <c r="L49">
        <f>AVERAGE(L17,L33)</f>
        <v>78.338710407189538</v>
      </c>
      <c r="M49">
        <f>STDEV(L17,L33)</f>
        <v>12.256011960394117</v>
      </c>
      <c r="O49">
        <f>AVERAGE(C23,C39)</f>
        <v>84.320742031194484</v>
      </c>
      <c r="P49">
        <f>STDEV(C23,C39)</f>
        <v>22.173883322543009</v>
      </c>
      <c r="R49">
        <f>AVERAGE(F23,F39)</f>
        <v>91.914348504609251</v>
      </c>
      <c r="S49">
        <f>STDEV(F23,F39)</f>
        <v>7.6488606226808997</v>
      </c>
      <c r="U49">
        <f>AVERAGE(I23,I39)</f>
        <v>78.835237125757175</v>
      </c>
      <c r="V49">
        <f>STDEV(I23,I39)</f>
        <v>7.4592035423804672</v>
      </c>
      <c r="X49">
        <f>AVERAGE(L23,L39)</f>
        <v>89.224563026812945</v>
      </c>
      <c r="Y49">
        <f>STDEV(L23,L39)</f>
        <v>17.132250299647158</v>
      </c>
    </row>
    <row r="50" spans="2:25" x14ac:dyDescent="0.25">
      <c r="B50">
        <v>16</v>
      </c>
      <c r="C50">
        <f t="shared" ref="C50:C51" si="0">AVERAGE(C18,C34)</f>
        <v>93.375471920948797</v>
      </c>
      <c r="D50">
        <f t="shared" ref="D50:D51" si="1">STDEV(C18,C34)</f>
        <v>3.706858287372035</v>
      </c>
      <c r="F50">
        <f t="shared" ref="F50:F51" si="2">AVERAGE(F18,F34)</f>
        <v>98.726872792394957</v>
      </c>
      <c r="G50">
        <f t="shared" ref="G50:G51" si="3">STDEV(F18,F34)</f>
        <v>2.4792657833271163</v>
      </c>
      <c r="I50">
        <f t="shared" ref="I50:I51" si="4">AVERAGE(I18,I34)</f>
        <v>62.02946052218789</v>
      </c>
      <c r="J50">
        <f t="shared" ref="J50:J51" si="5">STDEV(I18,I34)</f>
        <v>1.7666027277113341</v>
      </c>
      <c r="L50">
        <f t="shared" ref="L50:L51" si="6">AVERAGE(L18,L34)</f>
        <v>84.1490097884612</v>
      </c>
      <c r="M50">
        <f t="shared" ref="M50:M51" si="7">STDEV(L18,L34)</f>
        <v>12.390798360820934</v>
      </c>
      <c r="O50">
        <f t="shared" ref="O50:O51" si="8">AVERAGE(C24,C40)</f>
        <v>103.94212471595341</v>
      </c>
      <c r="P50">
        <f t="shared" ref="P50:P51" si="9">STDEV(C24,C40)</f>
        <v>18.533095913363884</v>
      </c>
      <c r="R50">
        <f t="shared" ref="R50:R51" si="10">AVERAGE(F24,F40)</f>
        <v>92.848953248320413</v>
      </c>
      <c r="S50">
        <f t="shared" ref="S50:S51" si="11">STDEV(F24,F40)</f>
        <v>10.919452712052415</v>
      </c>
      <c r="U50">
        <f t="shared" ref="U50:U51" si="12">AVERAGE(I24,I40)</f>
        <v>75.186321745304284</v>
      </c>
      <c r="V50">
        <f t="shared" ref="V50:V51" si="13">STDEV(I24,I40)</f>
        <v>19.447980641690641</v>
      </c>
      <c r="X50">
        <f t="shared" ref="X50:X51" si="14">AVERAGE(L24,L40)</f>
        <v>87.711881392135311</v>
      </c>
      <c r="Y50">
        <f t="shared" ref="Y50:Y51" si="15">STDEV(L24,L40)</f>
        <v>4.2815074564129398</v>
      </c>
    </row>
    <row r="51" spans="2:25" x14ac:dyDescent="0.25">
      <c r="B51">
        <v>32</v>
      </c>
      <c r="C51">
        <f t="shared" si="0"/>
        <v>93.416522090409842</v>
      </c>
      <c r="D51">
        <f t="shared" si="1"/>
        <v>3.409366573087758</v>
      </c>
      <c r="F51">
        <f t="shared" si="2"/>
        <v>99.362703252090228</v>
      </c>
      <c r="G51">
        <f t="shared" si="3"/>
        <v>6.1694863738406642</v>
      </c>
      <c r="I51">
        <f t="shared" si="4"/>
        <v>85.0156309969028</v>
      </c>
      <c r="J51">
        <f t="shared" si="5"/>
        <v>4.3319846083203792</v>
      </c>
      <c r="L51">
        <f t="shared" si="6"/>
        <v>65.205170363618606</v>
      </c>
      <c r="M51">
        <f t="shared" si="7"/>
        <v>10.500032960824573</v>
      </c>
      <c r="O51">
        <f t="shared" si="8"/>
        <v>103.31143375054151</v>
      </c>
      <c r="P51">
        <f t="shared" si="9"/>
        <v>13.309814217342186</v>
      </c>
      <c r="R51">
        <f t="shared" si="10"/>
        <v>92.108654286818108</v>
      </c>
      <c r="S51">
        <f t="shared" si="11"/>
        <v>15.385735352796567</v>
      </c>
      <c r="U51">
        <f t="shared" si="12"/>
        <v>102.97316661083173</v>
      </c>
      <c r="V51">
        <f t="shared" si="13"/>
        <v>11.057782998593895</v>
      </c>
      <c r="X51">
        <f t="shared" si="14"/>
        <v>88.56686201606901</v>
      </c>
      <c r="Y51">
        <f t="shared" si="15"/>
        <v>18.694889340933045</v>
      </c>
    </row>
    <row r="54" spans="2:25" x14ac:dyDescent="0.25">
      <c r="D54" s="12" t="s">
        <v>2</v>
      </c>
      <c r="E54" s="12"/>
      <c r="F54" s="12"/>
      <c r="G54" s="12" t="s">
        <v>3</v>
      </c>
      <c r="H54" s="12"/>
      <c r="I54" s="12"/>
      <c r="J54" s="12" t="s">
        <v>4</v>
      </c>
      <c r="K54" s="12"/>
      <c r="L54" s="12"/>
      <c r="M54" s="12" t="s">
        <v>5</v>
      </c>
      <c r="N54" s="12"/>
      <c r="O54" s="12"/>
      <c r="P54" s="12" t="s">
        <v>21</v>
      </c>
      <c r="Q54" s="12"/>
      <c r="R54" s="12"/>
      <c r="S54" s="12" t="s">
        <v>23</v>
      </c>
      <c r="T54" s="12"/>
      <c r="U54" s="12"/>
      <c r="V54" s="12" t="s">
        <v>29</v>
      </c>
      <c r="W54" s="12"/>
      <c r="X54" s="12"/>
      <c r="Y54" s="12" t="s">
        <v>30</v>
      </c>
    </row>
    <row r="55" spans="2:25" x14ac:dyDescent="0.25">
      <c r="B55" t="s">
        <v>1</v>
      </c>
      <c r="C55" t="s">
        <v>8</v>
      </c>
      <c r="D55" t="s">
        <v>13</v>
      </c>
      <c r="F55" t="s">
        <v>8</v>
      </c>
      <c r="G55" t="s">
        <v>13</v>
      </c>
      <c r="I55" t="s">
        <v>8</v>
      </c>
      <c r="J55" t="s">
        <v>13</v>
      </c>
      <c r="L55" t="s">
        <v>8</v>
      </c>
      <c r="M55" t="s">
        <v>13</v>
      </c>
      <c r="O55" t="s">
        <v>8</v>
      </c>
      <c r="P55" t="s">
        <v>13</v>
      </c>
      <c r="R55" t="s">
        <v>8</v>
      </c>
      <c r="S55" t="s">
        <v>13</v>
      </c>
      <c r="U55" t="s">
        <v>8</v>
      </c>
      <c r="V55" t="s">
        <v>13</v>
      </c>
      <c r="X55" t="s">
        <v>8</v>
      </c>
      <c r="Y55" t="s">
        <v>13</v>
      </c>
    </row>
    <row r="56" spans="2:25" x14ac:dyDescent="0.25">
      <c r="B56">
        <v>8</v>
      </c>
      <c r="C56">
        <f>AVERAGE(Q17,Q33)</f>
        <v>102.79505108147072</v>
      </c>
      <c r="D56">
        <f>STDEV(Q17,Q33)</f>
        <v>2.5382700934261924</v>
      </c>
      <c r="F56">
        <f>AVERAGE(T17,T33)</f>
        <v>96.380664261075879</v>
      </c>
      <c r="G56">
        <f>STDEV(T17,T33)</f>
        <v>5.9348711338180937</v>
      </c>
      <c r="I56">
        <f>AVERAGE(W17,W33)</f>
        <v>99.674493566325452</v>
      </c>
      <c r="J56">
        <f>STDEV(W17,W33)</f>
        <v>2.5438617115155671</v>
      </c>
      <c r="L56">
        <f>AVERAGE(Z17,Z33)</f>
        <v>96.102681771379793</v>
      </c>
      <c r="M56">
        <f>STDEV(Z17,Z33)</f>
        <v>1.3983204455641292</v>
      </c>
      <c r="O56">
        <f>AVERAGE(Q23,Q39)</f>
        <v>95.766979870551353</v>
      </c>
      <c r="P56">
        <f>STDEV(Q23,Q39)</f>
        <v>1.9152634714468555</v>
      </c>
      <c r="R56">
        <f>AVERAGE(T23,T39)</f>
        <v>94.13282334347808</v>
      </c>
      <c r="S56">
        <f>STDEV(T23,T39)</f>
        <v>4.5338442691331817</v>
      </c>
      <c r="U56">
        <f>AVERAGE(W23,W39)</f>
        <v>99.288612204547888</v>
      </c>
      <c r="V56">
        <f>STDEV(W23,W39)</f>
        <v>2.7136847701507603</v>
      </c>
      <c r="X56">
        <f>AVERAGE(Z23,Z39)</f>
        <v>95.325444953282954</v>
      </c>
      <c r="Y56">
        <f>STDEV(Z23,Z39)</f>
        <v>2.7639551568927772</v>
      </c>
    </row>
    <row r="57" spans="2:25" x14ac:dyDescent="0.25">
      <c r="B57">
        <v>16</v>
      </c>
      <c r="C57">
        <f t="shared" ref="C57:C58" si="16">AVERAGE(Q18,Q34)</f>
        <v>96.55825392005957</v>
      </c>
      <c r="D57">
        <f t="shared" ref="D57:D58" si="17">STDEV(Q18,Q34)</f>
        <v>13.151621163883538</v>
      </c>
      <c r="F57">
        <f t="shared" ref="F57:F58" si="18">AVERAGE(T18,T34)</f>
        <v>99.90441174940068</v>
      </c>
      <c r="G57">
        <f t="shared" ref="G57:G58" si="19">STDEV(T18,T34)</f>
        <v>0.53308540072002952</v>
      </c>
      <c r="I57">
        <f t="shared" ref="I57:I58" si="20">AVERAGE(W18,W34)</f>
        <v>97.292688278242736</v>
      </c>
      <c r="J57">
        <f t="shared" ref="J57:J58" si="21">STDEV(W18,W34)</f>
        <v>2.7729781207007766</v>
      </c>
      <c r="L57">
        <f t="shared" ref="L57:L58" si="22">AVERAGE(Z18,Z34)</f>
        <v>95.751601428258056</v>
      </c>
      <c r="M57">
        <f t="shared" ref="M57:M58" si="23">STDEV(Z18,Z34)</f>
        <v>3.5424084416585617</v>
      </c>
      <c r="O57">
        <f t="shared" ref="O57:O58" si="24">AVERAGE(Q24,Q40)</f>
        <v>96.007002874471937</v>
      </c>
      <c r="P57">
        <f t="shared" ref="P57:P58" si="25">STDEV(Q24,Q40)</f>
        <v>1.7015874185839464</v>
      </c>
      <c r="R57">
        <f t="shared" ref="R57:R58" si="26">AVERAGE(T24,T40)</f>
        <v>96.393895758939806</v>
      </c>
      <c r="S57">
        <f t="shared" ref="S57:S58" si="27">STDEV(T24,T40)</f>
        <v>0.93652120067893763</v>
      </c>
      <c r="U57">
        <f t="shared" ref="U57:U58" si="28">AVERAGE(W24,W40)</f>
        <v>97.816896301056744</v>
      </c>
      <c r="V57">
        <f t="shared" ref="V57:V58" si="29">STDEV(W24,W40)</f>
        <v>2.5303103786659031</v>
      </c>
      <c r="X57">
        <f t="shared" ref="X57:X58" si="30">AVERAGE(Z24,Z40)</f>
        <v>98.7090985606104</v>
      </c>
      <c r="Y57">
        <f t="shared" ref="Y57:Y58" si="31">STDEV(Z24,Z40)</f>
        <v>5.0621811900417741</v>
      </c>
    </row>
    <row r="58" spans="2:25" x14ac:dyDescent="0.25">
      <c r="B58">
        <v>32</v>
      </c>
      <c r="C58">
        <f t="shared" si="16"/>
        <v>93.109660638299687</v>
      </c>
      <c r="D58">
        <f t="shared" si="17"/>
        <v>5.7610068088396158</v>
      </c>
      <c r="F58">
        <f t="shared" si="18"/>
        <v>92.755323149674155</v>
      </c>
      <c r="G58">
        <f t="shared" si="19"/>
        <v>2.9184170394397606</v>
      </c>
      <c r="I58">
        <f t="shared" si="20"/>
        <v>92.183988633683185</v>
      </c>
      <c r="J58">
        <f t="shared" si="21"/>
        <v>3.2528575266001152</v>
      </c>
      <c r="L58">
        <f t="shared" si="22"/>
        <v>99.224197221826188</v>
      </c>
      <c r="M58">
        <f t="shared" si="23"/>
        <v>9.5028155433705628</v>
      </c>
      <c r="O58">
        <f t="shared" si="24"/>
        <v>98.987905814344884</v>
      </c>
      <c r="P58">
        <f t="shared" si="25"/>
        <v>6.6355413789128077</v>
      </c>
      <c r="R58">
        <f t="shared" si="26"/>
        <v>96.334207073075731</v>
      </c>
      <c r="S58">
        <f t="shared" si="27"/>
        <v>0.24584182751205022</v>
      </c>
      <c r="U58">
        <f t="shared" si="28"/>
        <v>95.575026561815747</v>
      </c>
      <c r="V58">
        <f t="shared" si="29"/>
        <v>2.7784805041956591</v>
      </c>
      <c r="X58">
        <f t="shared" si="30"/>
        <v>101.17762294699844</v>
      </c>
      <c r="Y58">
        <f t="shared" si="31"/>
        <v>3.2462892714793936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rism7.Document" shapeId="2049" r:id="rId4">
          <objectPr defaultSize="0" autoPict="0" r:id="rId5">
            <anchor moveWithCells="1">
              <from>
                <xdr:col>33</xdr:col>
                <xdr:colOff>85725</xdr:colOff>
                <xdr:row>4</xdr:row>
                <xdr:rowOff>57150</xdr:rowOff>
              </from>
              <to>
                <xdr:col>48</xdr:col>
                <xdr:colOff>419100</xdr:colOff>
                <xdr:row>53</xdr:row>
                <xdr:rowOff>142875</xdr:rowOff>
              </to>
            </anchor>
          </objectPr>
        </oleObject>
      </mc:Choice>
      <mc:Fallback>
        <oleObject progId="Prism7.Document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2D</vt:lpstr>
      <vt:lpstr>3D</vt:lpstr>
      <vt:lpstr>Compiled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paxrc2</dc:creator>
  <cp:lastModifiedBy>Robert Cavanagh (staff)</cp:lastModifiedBy>
  <dcterms:created xsi:type="dcterms:W3CDTF">2024-04-12T12:53:49Z</dcterms:created>
  <dcterms:modified xsi:type="dcterms:W3CDTF">2024-10-17T15:33:03Z</dcterms:modified>
</cp:coreProperties>
</file>